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 activeTab="4"/>
  </bookViews>
  <sheets>
    <sheet name="Прил 1" sheetId="1" r:id="rId1"/>
    <sheet name="Табл. 8" sheetId="2" r:id="rId2"/>
    <sheet name="Табл 9" sheetId="3" r:id="rId3"/>
    <sheet name="Прил 2" sheetId="4" r:id="rId4"/>
    <sheet name="Табл 3" sheetId="5" r:id="rId5"/>
  </sheets>
  <definedNames>
    <definedName name="_xlnm.Print_Area" localSheetId="4">'Табл 3'!$A$1:$E$47</definedName>
  </definedNames>
  <calcPr calcId="144525"/>
</workbook>
</file>

<file path=xl/calcChain.xml><?xml version="1.0" encoding="utf-8"?>
<calcChain xmlns="http://schemas.openxmlformats.org/spreadsheetml/2006/main">
  <c r="C15" i="2" l="1"/>
  <c r="P18" i="4"/>
  <c r="E17" i="4" l="1"/>
  <c r="E16" i="4"/>
  <c r="J16" i="4" s="1"/>
  <c r="I18" i="4"/>
  <c r="D18" i="4"/>
  <c r="I16" i="4"/>
  <c r="D16" i="4"/>
  <c r="I17" i="4"/>
  <c r="D17" i="4"/>
  <c r="J17" i="4" l="1"/>
  <c r="J18" i="4"/>
  <c r="E22" i="2"/>
  <c r="C22" i="2" s="1"/>
  <c r="D5" i="5"/>
  <c r="D6" i="5"/>
  <c r="D7" i="5"/>
  <c r="D8" i="5"/>
  <c r="D9" i="5"/>
  <c r="D10" i="5"/>
  <c r="D4" i="5"/>
  <c r="D11" i="5" l="1"/>
</calcChain>
</file>

<file path=xl/sharedStrings.xml><?xml version="1.0" encoding="utf-8"?>
<sst xmlns="http://schemas.openxmlformats.org/spreadsheetml/2006/main" count="188" uniqueCount="139">
  <si>
    <t>Приложение 1</t>
  </si>
  <si>
    <t>СПРАВКА</t>
  </si>
  <si>
    <t>О ВЫПОЛНЕНИИ  МЕРОПРИЯТИЙ МУНИЦИПАЛЬНОЙ ПРОГРАММЫ</t>
  </si>
  <si>
    <t>(наименование программы)</t>
  </si>
  <si>
    <t>(дата и номер акта об ее утверждении)</t>
  </si>
  <si>
    <t>№</t>
  </si>
  <si>
    <t>п/п</t>
  </si>
  <si>
    <t>Мероприятия (в разрезе подпрограмм)</t>
  </si>
  <si>
    <t>Выполнение мероприятий</t>
  </si>
  <si>
    <t>Выполнено в полном объеме</t>
  </si>
  <si>
    <t>Таблица 8</t>
  </si>
  <si>
    <t>ИНФОРМАЦИЯ</t>
  </si>
  <si>
    <t>о ходе реализации программы</t>
  </si>
  <si>
    <t>тыс. руб.</t>
  </si>
  <si>
    <t>Источники финансирования и направления расходования средств</t>
  </si>
  <si>
    <t>Объемы финансирования по мероприятиям программы на весь период ее реализации</t>
  </si>
  <si>
    <t>Фактически профинансировано с начала реализации программы</t>
  </si>
  <si>
    <t>всего</t>
  </si>
  <si>
    <t>в том числе по годам (кроме текущего года)</t>
  </si>
  <si>
    <t>Предусмотрено программой на текущий год (на дату утверждения программы)</t>
  </si>
  <si>
    <t>Предусмотрено в решении о бюджете района на текущий год</t>
  </si>
  <si>
    <t>Бюджет района, всего</t>
  </si>
  <si>
    <t>в том числе:</t>
  </si>
  <si>
    <t>капитальные расходы</t>
  </si>
  <si>
    <t>текущие расходы</t>
  </si>
  <si>
    <t>Справочно:</t>
  </si>
  <si>
    <t>федеральный бюджет, всего</t>
  </si>
  <si>
    <t>Областной бюджет, всего</t>
  </si>
  <si>
    <t>Бюджет сельского поселения, всего</t>
  </si>
  <si>
    <t>Информация о реализации основных мероприятий программы (сведения о проведенных мероприятиях, о ходе строительства объектов, выполненных работах, уровне технической готовности строек и объектов и т.д.):</t>
  </si>
  <si>
    <t>Таблица 9</t>
  </si>
  <si>
    <t>о результатах, достигнутых в рамках реализации программы</t>
  </si>
  <si>
    <t>Задачи, направленные на достижение цели</t>
  </si>
  <si>
    <t>Наименование индикатора (показателя)</t>
  </si>
  <si>
    <t>Единица измерения</t>
  </si>
  <si>
    <t>Базовое значение (на начало реализации программы)</t>
  </si>
  <si>
    <t>Первый отчетный год</t>
  </si>
  <si>
    <t>Второй  отчетный год</t>
  </si>
  <si>
    <t>Третий   отчетный год</t>
  </si>
  <si>
    <t>Обоснование отклонений значений индикатора (показателя) на конец отчетного года</t>
  </si>
  <si>
    <t>план</t>
  </si>
  <si>
    <t>факт</t>
  </si>
  <si>
    <t>Ремонт автомобильных дорог</t>
  </si>
  <si>
    <t>км</t>
  </si>
  <si>
    <t>-</t>
  </si>
  <si>
    <t>Содержание автомобильных дорог</t>
  </si>
  <si>
    <t>обеспечение сохранности существующей дорожной сети, приоритетное выполнение работ по содержанию и ремонту автомобильных дорог, мостов с целью улучшения их транспортно-эксплуатационного состояния и пропускной способности</t>
  </si>
  <si>
    <t>Приложение 2</t>
  </si>
  <si>
    <t>к Порядку  разработки, утверждения и реализации муниципальных программ Усть-Кубинского района</t>
  </si>
  <si>
    <t>МЕТОДИКА</t>
  </si>
  <si>
    <t>ОЦЕНКИ ЭФФЕКТИВНОСТИ РЕАЛИЗАЦИИ</t>
  </si>
  <si>
    <t>ПРОГРАММЫ НА ЭТАПЕ ЕЕ РЕАЛИЗАЦИИ</t>
  </si>
  <si>
    <t>Оценка эффективности реализации программы определяется при помощи целевых индикаторов (показателей) программы.</t>
  </si>
  <si>
    <t>Проведение анализа реализации программы осуществляется с учетом заполнения таблицы 1.</t>
  </si>
  <si>
    <t>Таблица 1</t>
  </si>
  <si>
    <t>Отчет о результатах реализации программы</t>
  </si>
  <si>
    <t>Плановое значение (по годам реализации программы)</t>
  </si>
  <si>
    <t>Фактическое значение (по годам реализации программы)</t>
  </si>
  <si>
    <t>Км</t>
  </si>
  <si>
    <t>Финансирование программы</t>
  </si>
  <si>
    <t>руб</t>
  </si>
  <si>
    <t>Оценка эффективности реализации программы основана на балльном принципе и отражает степень достижения результата при фактически достигнутом уровне расходов бюджета за отчетный период (финансовый год).</t>
  </si>
  <si>
    <t>Таблица 3</t>
  </si>
  <si>
    <t>Весовой коэффициент</t>
  </si>
  <si>
    <t>Значение в баллах</t>
  </si>
  <si>
    <t>Итоговое значение</t>
  </si>
  <si>
    <t>A</t>
  </si>
  <si>
    <t>B</t>
  </si>
  <si>
    <t>C</t>
  </si>
  <si>
    <t>D</t>
  </si>
  <si>
    <t>E</t>
  </si>
  <si>
    <t>F</t>
  </si>
  <si>
    <t>G</t>
  </si>
  <si>
    <t>Итоговая оценка состояния (ИОС)</t>
  </si>
  <si>
    <t>Эффективность реализации программы в баллах</t>
  </si>
  <si>
    <t>Программа эффективна</t>
  </si>
  <si>
    <t>от 2,0 до 3,0</t>
  </si>
  <si>
    <t>Программа частично эффективна</t>
  </si>
  <si>
    <t>от 1,5 до 2,0</t>
  </si>
  <si>
    <t>Программа неэффективна</t>
  </si>
  <si>
    <t>менее 1,5</t>
  </si>
  <si>
    <t>фактически выполнено (фактические расходы) на 1 июля (на 1 января)</t>
  </si>
  <si>
    <t xml:space="preserve">Развитие и совершенствование автодорог общего пользования местного значения </t>
  </si>
  <si>
    <t>Усть-Кубинского муниципального района на 2019-2023 годы</t>
  </si>
  <si>
    <t>постановление от 27.11.2018 № 1096</t>
  </si>
  <si>
    <t>Капитальный ремонт автомобильных дорог общего пользования местного значения</t>
  </si>
  <si>
    <t>Ремонт автомобильных дорог общего пользования местного значения, дорожных сооружений (мостов)</t>
  </si>
  <si>
    <t>Содержание автомобильных дорог общего пользования местного значения, дорожных сооружений</t>
  </si>
  <si>
    <t>фактически профинансировано (кассовые расходы) на 1 июля (на 1 января)</t>
  </si>
  <si>
    <t>4,695/45</t>
  </si>
  <si>
    <t>1,07/0</t>
  </si>
  <si>
    <t>Четвертый   отчетный год</t>
  </si>
  <si>
    <t>Пятый   отчетный год</t>
  </si>
  <si>
    <t>2,495/0</t>
  </si>
  <si>
    <t>1,839/0</t>
  </si>
  <si>
    <t>Состояние</t>
  </si>
  <si>
    <t>КРИТЕРИИ ЭКОНОМИЧЕСКОЙ И СОЦИАЛЬНОЙ ЭФФЕКТИВНОСТИ</t>
  </si>
  <si>
    <t>A.</t>
  </si>
  <si>
    <t>Индикаторы (показатели), отражающие достижение цели и выполнение задач, измеряемые количественно</t>
  </si>
  <si>
    <t>все целевые показатели соответствуют или выше предусмотренных программой</t>
  </si>
  <si>
    <t>более 80% целевых показателей соответствуют или выше предусмотренных программой</t>
  </si>
  <si>
    <t>от 50 до 80% целевых показателей соответствуют или выше предусмотренных программой</t>
  </si>
  <si>
    <t>менее 50% целевых показателей соответствуют или выше предусмотренных программой</t>
  </si>
  <si>
    <t>B.</t>
  </si>
  <si>
    <t>Индикаторы (показатели), не имеющие количественного выражения</t>
  </si>
  <si>
    <t>да, выполнено</t>
  </si>
  <si>
    <t>выполнено частично</t>
  </si>
  <si>
    <t>не выполнено</t>
  </si>
  <si>
    <t>C.</t>
  </si>
  <si>
    <t>Выполнение мероприятий программы</t>
  </si>
  <si>
    <t>выполнено 100% предусмотренных в программе мероприятий</t>
  </si>
  <si>
    <t>выполнено от 80 до 99% предусмотренных в программе мероприятий</t>
  </si>
  <si>
    <t>выполнено от 50 до 79% предусмотренных в программе мероприятий</t>
  </si>
  <si>
    <t>выполнено менее 50% предусмотренных в программе мероприятий</t>
  </si>
  <si>
    <t>D.</t>
  </si>
  <si>
    <t>Социальная значимость программы</t>
  </si>
  <si>
    <t>численность целевой группы, охваченной программой, не менее 80%</t>
  </si>
  <si>
    <t>численность целевой группы, охваченной программой, от 30 до 80%</t>
  </si>
  <si>
    <t>численность целевой группы, охваченной программой, менее 30%</t>
  </si>
  <si>
    <t>КРИТЕРИИ БЮДЖЕТНОЙ ЭФФЕКТИВНОСТИ:</t>
  </si>
  <si>
    <t>E.</t>
  </si>
  <si>
    <t>Уровень использования средств бюджета района</t>
  </si>
  <si>
    <t>средства освоены на 100%</t>
  </si>
  <si>
    <t>средства освоены от 80 до 99%</t>
  </si>
  <si>
    <t>средства освоены от 60 до 79%</t>
  </si>
  <si>
    <t>средства освоены менее чем на 60%</t>
  </si>
  <si>
    <t>F.</t>
  </si>
  <si>
    <t>Наличие экономии бюджетных средств</t>
  </si>
  <si>
    <t>да</t>
  </si>
  <si>
    <t>нет</t>
  </si>
  <si>
    <t>G.</t>
  </si>
  <si>
    <t xml:space="preserve">Поступление дополнительных доходов в  бюджет района в связи с реализацией программы </t>
  </si>
  <si>
    <t>Оценка эфективности программы определяется  с учетом таблицы 2</t>
  </si>
  <si>
    <t>2,533/0</t>
  </si>
  <si>
    <t>Отклонение (%) (по годам реализации программы)</t>
  </si>
  <si>
    <t>Заместитель начальника отдела коммунальной инфраструктуры</t>
  </si>
  <si>
    <t>Кокалова Е.Ю.</t>
  </si>
  <si>
    <t xml:space="preserve">Финансирование в текущем году </t>
  </si>
  <si>
    <t>администрации округа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</si>
</sst>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2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164" fontId="1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3" fillId="0" borderId="0" xfId="0" applyFont="1"/>
    <xf numFmtId="0" fontId="10" fillId="0" borderId="0" xfId="0" applyFont="1"/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7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0" fillId="0" borderId="16" xfId="0" applyBorder="1" applyAlignment="1"/>
    <xf numFmtId="0" fontId="3" fillId="0" borderId="16" xfId="0" applyFont="1" applyBorder="1" applyAlignment="1">
      <alignment horizontal="justify" vertical="top" wrapText="1"/>
    </xf>
    <xf numFmtId="0" fontId="8" fillId="0" borderId="16" xfId="0" applyFont="1" applyBorder="1" applyAlignment="1">
      <alignment vertical="top" wrapText="1"/>
    </xf>
    <xf numFmtId="0" fontId="9" fillId="0" borderId="16" xfId="0" applyFont="1" applyBorder="1" applyAlignment="1"/>
    <xf numFmtId="0" fontId="8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0" fillId="0" borderId="0" xfId="0" applyBorder="1" applyAlignment="1"/>
    <xf numFmtId="0" fontId="0" fillId="0" borderId="20" xfId="0" applyBorder="1" applyAlignment="1"/>
    <xf numFmtId="0" fontId="2" fillId="0" borderId="4" xfId="0" applyFont="1" applyBorder="1" applyAlignment="1">
      <alignment vertical="top" wrapText="1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BreakPreview" zoomScale="106" zoomScaleSheetLayoutView="106" workbookViewId="0">
      <selection activeCell="B22" sqref="B22"/>
    </sheetView>
  </sheetViews>
  <sheetFormatPr defaultRowHeight="15" x14ac:dyDescent="0.25"/>
  <cols>
    <col min="1" max="1" width="6.28515625" customWidth="1"/>
    <col min="2" max="2" width="51.42578125" customWidth="1"/>
    <col min="3" max="3" width="48" customWidth="1"/>
  </cols>
  <sheetData>
    <row r="1" spans="1:3" ht="16.5" x14ac:dyDescent="0.25">
      <c r="A1" s="49" t="s">
        <v>0</v>
      </c>
      <c r="B1" s="49"/>
      <c r="C1" s="49"/>
    </row>
    <row r="2" spans="1:3" ht="16.5" x14ac:dyDescent="0.25">
      <c r="A2" s="50" t="s">
        <v>1</v>
      </c>
      <c r="B2" s="50"/>
      <c r="C2" s="50"/>
    </row>
    <row r="3" spans="1:3" ht="19.5" customHeight="1" x14ac:dyDescent="0.25">
      <c r="A3" s="51" t="s">
        <v>2</v>
      </c>
      <c r="B3" s="51"/>
      <c r="C3" s="51"/>
    </row>
    <row r="4" spans="1:3" ht="14.25" customHeight="1" x14ac:dyDescent="0.25">
      <c r="A4" s="52" t="s">
        <v>82</v>
      </c>
      <c r="B4" s="52"/>
      <c r="C4" s="52"/>
    </row>
    <row r="5" spans="1:3" ht="16.5" x14ac:dyDescent="0.25">
      <c r="A5" s="53" t="s">
        <v>83</v>
      </c>
      <c r="B5" s="53"/>
      <c r="C5" s="53"/>
    </row>
    <row r="6" spans="1:3" x14ac:dyDescent="0.25">
      <c r="A6" s="54" t="s">
        <v>3</v>
      </c>
      <c r="B6" s="54"/>
      <c r="C6" s="54"/>
    </row>
    <row r="7" spans="1:3" ht="16.5" x14ac:dyDescent="0.25">
      <c r="A7" s="47" t="s">
        <v>84</v>
      </c>
      <c r="B7" s="47"/>
      <c r="C7" s="47"/>
    </row>
    <row r="8" spans="1:3" x14ac:dyDescent="0.25">
      <c r="A8" s="48" t="s">
        <v>4</v>
      </c>
      <c r="B8" s="48"/>
      <c r="C8" s="48"/>
    </row>
    <row r="9" spans="1:3" ht="17.25" thickBot="1" x14ac:dyDescent="0.3">
      <c r="A9" s="1"/>
    </row>
    <row r="10" spans="1:3" ht="18.75" customHeight="1" x14ac:dyDescent="0.25">
      <c r="A10" s="2" t="s">
        <v>5</v>
      </c>
      <c r="B10" s="45" t="s">
        <v>7</v>
      </c>
      <c r="C10" s="45" t="s">
        <v>8</v>
      </c>
    </row>
    <row r="11" spans="1:3" ht="17.25" thickBot="1" x14ac:dyDescent="0.3">
      <c r="A11" s="3" t="s">
        <v>6</v>
      </c>
      <c r="B11" s="46"/>
      <c r="C11" s="46"/>
    </row>
    <row r="12" spans="1:3" ht="17.25" thickBot="1" x14ac:dyDescent="0.3">
      <c r="A12" s="3">
        <v>1</v>
      </c>
      <c r="B12" s="4">
        <v>2</v>
      </c>
      <c r="C12" s="4">
        <v>3</v>
      </c>
    </row>
    <row r="13" spans="1:3" ht="52.9" customHeight="1" thickBot="1" x14ac:dyDescent="0.3">
      <c r="A13" s="3">
        <v>1</v>
      </c>
      <c r="B13" s="13" t="s">
        <v>87</v>
      </c>
      <c r="C13" s="4" t="s">
        <v>9</v>
      </c>
    </row>
    <row r="14" spans="1:3" ht="37.9" customHeight="1" thickBot="1" x14ac:dyDescent="0.3">
      <c r="A14" s="3">
        <v>2</v>
      </c>
      <c r="B14" s="13" t="s">
        <v>86</v>
      </c>
      <c r="C14" s="4" t="s">
        <v>9</v>
      </c>
    </row>
    <row r="15" spans="1:3" ht="32.25" thickBot="1" x14ac:dyDescent="0.3">
      <c r="A15" s="14">
        <v>3</v>
      </c>
      <c r="B15" s="15" t="s">
        <v>85</v>
      </c>
      <c r="C15" s="4" t="s">
        <v>9</v>
      </c>
    </row>
  </sheetData>
  <mergeCells count="10">
    <mergeCell ref="B10:B11"/>
    <mergeCell ref="C10:C11"/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2" zoomScale="88" zoomScaleSheetLayoutView="88" workbookViewId="0">
      <selection activeCell="J18" sqref="J18"/>
    </sheetView>
  </sheetViews>
  <sheetFormatPr defaultRowHeight="15" x14ac:dyDescent="0.25"/>
  <cols>
    <col min="1" max="1" width="29.85546875" customWidth="1"/>
    <col min="2" max="2" width="10.7109375" customWidth="1"/>
    <col min="3" max="3" width="10.140625" customWidth="1"/>
    <col min="4" max="4" width="9.28515625" customWidth="1"/>
    <col min="5" max="5" width="9.85546875" customWidth="1"/>
    <col min="6" max="6" width="11.5703125" customWidth="1"/>
    <col min="7" max="7" width="9.5703125" customWidth="1"/>
    <col min="8" max="8" width="14.140625" customWidth="1"/>
    <col min="9" max="9" width="16.7109375" customWidth="1"/>
    <col min="10" max="10" width="18.42578125" customWidth="1"/>
    <col min="11" max="11" width="17.28515625" customWidth="1"/>
  </cols>
  <sheetData>
    <row r="1" spans="1:11" ht="16.5" x14ac:dyDescent="0.25">
      <c r="A1" s="5"/>
    </row>
    <row r="2" spans="1:11" ht="16.5" x14ac:dyDescent="0.25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3.5" customHeight="1" x14ac:dyDescent="0.25">
      <c r="A3" s="1"/>
    </row>
    <row r="4" spans="1:11" ht="16.5" x14ac:dyDescent="0.25">
      <c r="A4" s="50" t="s">
        <v>11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6.5" x14ac:dyDescent="0.25">
      <c r="A5" s="50" t="s">
        <v>12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5.75" x14ac:dyDescent="0.25">
      <c r="A6" s="59" t="s">
        <v>82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5.75" x14ac:dyDescent="0.25">
      <c r="A7" s="60" t="s">
        <v>83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x14ac:dyDescent="0.25">
      <c r="A8" s="61" t="s">
        <v>3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16.5" x14ac:dyDescent="0.25">
      <c r="A9" s="47" t="s">
        <v>84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x14ac:dyDescent="0.25">
      <c r="A10" s="61" t="s">
        <v>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6.5" x14ac:dyDescent="0.25">
      <c r="A11" s="62" t="s">
        <v>13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41.45" customHeight="1" x14ac:dyDescent="0.25">
      <c r="A12" s="58" t="s">
        <v>14</v>
      </c>
      <c r="B12" s="58" t="s">
        <v>15</v>
      </c>
      <c r="C12" s="58" t="s">
        <v>16</v>
      </c>
      <c r="D12" s="58"/>
      <c r="E12" s="58"/>
      <c r="F12" s="58"/>
      <c r="G12" s="58"/>
      <c r="H12" s="58" t="s">
        <v>137</v>
      </c>
      <c r="I12" s="58"/>
      <c r="J12" s="58"/>
      <c r="K12" s="58"/>
    </row>
    <row r="13" spans="1:11" ht="62.25" customHeight="1" x14ac:dyDescent="0.25">
      <c r="A13" s="58"/>
      <c r="B13" s="58"/>
      <c r="C13" s="58" t="s">
        <v>17</v>
      </c>
      <c r="D13" s="58" t="s">
        <v>18</v>
      </c>
      <c r="E13" s="58"/>
      <c r="F13" s="58"/>
      <c r="G13" s="58"/>
      <c r="H13" s="58" t="s">
        <v>19</v>
      </c>
      <c r="I13" s="58" t="s">
        <v>20</v>
      </c>
      <c r="J13" s="58" t="s">
        <v>88</v>
      </c>
      <c r="K13" s="58" t="s">
        <v>81</v>
      </c>
    </row>
    <row r="14" spans="1:11" ht="45" customHeight="1" x14ac:dyDescent="0.25">
      <c r="A14" s="58"/>
      <c r="B14" s="58"/>
      <c r="C14" s="58"/>
      <c r="D14" s="20">
        <v>2019</v>
      </c>
      <c r="E14" s="20">
        <v>2020</v>
      </c>
      <c r="F14" s="32">
        <v>2021</v>
      </c>
      <c r="G14" s="20">
        <v>2022</v>
      </c>
      <c r="H14" s="58"/>
      <c r="I14" s="58"/>
      <c r="J14" s="58"/>
      <c r="K14" s="58"/>
    </row>
    <row r="15" spans="1:11" ht="16.5" customHeight="1" x14ac:dyDescent="0.25">
      <c r="A15" s="21" t="s">
        <v>21</v>
      </c>
      <c r="B15" s="22">
        <v>160014.87797999999</v>
      </c>
      <c r="C15" s="24">
        <f>SUM(D15:F15)</f>
        <v>104515.95190000001</v>
      </c>
      <c r="D15" s="24">
        <v>22300</v>
      </c>
      <c r="E15" s="24">
        <v>47460.575839999998</v>
      </c>
      <c r="F15" s="24">
        <v>34755.376060000002</v>
      </c>
      <c r="G15" s="24"/>
      <c r="H15" s="24">
        <v>46016.126080000002</v>
      </c>
      <c r="I15" s="24">
        <v>47245.1</v>
      </c>
      <c r="J15" s="24">
        <v>45155.717649999999</v>
      </c>
      <c r="K15" s="24">
        <v>45155.717649999999</v>
      </c>
    </row>
    <row r="16" spans="1:11" ht="20.25" customHeight="1" x14ac:dyDescent="0.25">
      <c r="A16" s="21" t="s">
        <v>22</v>
      </c>
      <c r="B16" s="23"/>
      <c r="C16" s="23"/>
      <c r="D16" s="24"/>
      <c r="E16" s="24"/>
      <c r="F16" s="24"/>
      <c r="G16" s="24"/>
      <c r="H16" s="24"/>
      <c r="I16" s="24"/>
      <c r="J16" s="24"/>
      <c r="K16" s="24"/>
    </row>
    <row r="17" spans="1:11" ht="15.75" customHeight="1" x14ac:dyDescent="0.25">
      <c r="A17" s="21" t="s">
        <v>23</v>
      </c>
      <c r="B17" s="23"/>
      <c r="C17" s="23"/>
      <c r="D17" s="24"/>
      <c r="E17" s="24"/>
      <c r="F17" s="24"/>
      <c r="G17" s="24"/>
      <c r="H17" s="24"/>
      <c r="I17" s="24"/>
      <c r="J17" s="24"/>
      <c r="K17" s="24"/>
    </row>
    <row r="18" spans="1:11" ht="18.75" customHeight="1" x14ac:dyDescent="0.25">
      <c r="A18" s="21" t="s">
        <v>24</v>
      </c>
      <c r="B18" s="23"/>
      <c r="C18" s="23"/>
      <c r="D18" s="24"/>
      <c r="E18" s="24"/>
      <c r="F18" s="24"/>
      <c r="G18" s="24"/>
      <c r="H18" s="24"/>
      <c r="I18" s="24"/>
      <c r="J18" s="24"/>
      <c r="K18" s="24"/>
    </row>
    <row r="19" spans="1:11" ht="15.75" x14ac:dyDescent="0.25">
      <c r="A19" s="21"/>
      <c r="B19" s="23"/>
      <c r="C19" s="23"/>
      <c r="D19" s="24"/>
      <c r="E19" s="24"/>
      <c r="F19" s="24"/>
      <c r="G19" s="24"/>
      <c r="H19" s="24"/>
      <c r="I19" s="24"/>
      <c r="J19" s="24"/>
      <c r="K19" s="24"/>
    </row>
    <row r="20" spans="1:11" ht="15.75" customHeight="1" x14ac:dyDescent="0.25">
      <c r="A20" s="21" t="s">
        <v>25</v>
      </c>
      <c r="B20" s="23"/>
      <c r="C20" s="23"/>
      <c r="D20" s="24"/>
      <c r="E20" s="24"/>
      <c r="F20" s="24"/>
      <c r="G20" s="24"/>
      <c r="H20" s="24"/>
      <c r="I20" s="24"/>
      <c r="J20" s="24"/>
      <c r="K20" s="24"/>
    </row>
    <row r="21" spans="1:11" ht="21" customHeight="1" x14ac:dyDescent="0.25">
      <c r="A21" s="21" t="s">
        <v>26</v>
      </c>
      <c r="B21" s="23"/>
      <c r="C21" s="23"/>
      <c r="D21" s="24"/>
      <c r="E21" s="24"/>
      <c r="F21" s="24"/>
      <c r="G21" s="24"/>
      <c r="H21" s="24"/>
      <c r="I21" s="24"/>
      <c r="J21" s="24"/>
      <c r="K21" s="24"/>
    </row>
    <row r="22" spans="1:11" ht="18" customHeight="1" x14ac:dyDescent="0.25">
      <c r="A22" s="21" t="s">
        <v>27</v>
      </c>
      <c r="B22" s="22">
        <v>121229.24387999999</v>
      </c>
      <c r="C22" s="24">
        <f>SUM(D22:F22)</f>
        <v>81329.67</v>
      </c>
      <c r="D22" s="24">
        <v>14606.6</v>
      </c>
      <c r="E22" s="24">
        <f>34165.2+3854.9</f>
        <v>38020.1</v>
      </c>
      <c r="F22" s="24">
        <v>28702.97</v>
      </c>
      <c r="G22" s="24"/>
      <c r="H22" s="24">
        <v>37249.800000000003</v>
      </c>
      <c r="I22" s="24">
        <v>37249.800000000003</v>
      </c>
      <c r="J22" s="24">
        <v>37249.800000000003</v>
      </c>
      <c r="K22" s="24">
        <v>37249.800000000003</v>
      </c>
    </row>
    <row r="23" spans="1:11" ht="33" customHeight="1" x14ac:dyDescent="0.25">
      <c r="A23" s="21" t="s">
        <v>28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36" customHeight="1" thickBot="1" x14ac:dyDescent="0.3">
      <c r="A24" s="55" t="s">
        <v>29</v>
      </c>
      <c r="B24" s="56"/>
      <c r="C24" s="56"/>
      <c r="D24" s="56"/>
      <c r="E24" s="56"/>
      <c r="F24" s="56"/>
      <c r="G24" s="56"/>
      <c r="H24" s="56"/>
      <c r="I24" s="56"/>
      <c r="J24" s="56"/>
      <c r="K24" s="57"/>
    </row>
  </sheetData>
  <mergeCells count="20">
    <mergeCell ref="H13:H14"/>
    <mergeCell ref="I13:I14"/>
    <mergeCell ref="J13:J14"/>
    <mergeCell ref="K13:K14"/>
    <mergeCell ref="A24:K24"/>
    <mergeCell ref="C12:G12"/>
    <mergeCell ref="D13:G13"/>
    <mergeCell ref="A2:K2"/>
    <mergeCell ref="A4:K4"/>
    <mergeCell ref="A5:K5"/>
    <mergeCell ref="A6:K6"/>
    <mergeCell ref="A7:K7"/>
    <mergeCell ref="A8:K8"/>
    <mergeCell ref="A9:K9"/>
    <mergeCell ref="A10:K10"/>
    <mergeCell ref="A11:K11"/>
    <mergeCell ref="A12:A14"/>
    <mergeCell ref="B12:B14"/>
    <mergeCell ref="H12:K12"/>
    <mergeCell ref="C13:C14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="98" zoomScaleSheetLayoutView="98" workbookViewId="0">
      <selection activeCell="G20" sqref="G20"/>
    </sheetView>
  </sheetViews>
  <sheetFormatPr defaultRowHeight="15" x14ac:dyDescent="0.25"/>
  <cols>
    <col min="1" max="1" width="22.7109375" customWidth="1"/>
    <col min="2" max="2" width="13.7109375" customWidth="1"/>
    <col min="3" max="3" width="6.85546875" customWidth="1"/>
    <col min="4" max="4" width="14.42578125" customWidth="1"/>
    <col min="5" max="7" width="9.42578125" bestFit="1" customWidth="1"/>
    <col min="8" max="8" width="7.85546875" customWidth="1"/>
    <col min="9" max="9" width="9.42578125" bestFit="1" customWidth="1"/>
    <col min="10" max="10" width="7.7109375" customWidth="1"/>
    <col min="12" max="12" width="8.42578125" customWidth="1"/>
    <col min="13" max="13" width="6.7109375" customWidth="1"/>
    <col min="14" max="14" width="7.85546875" customWidth="1"/>
    <col min="15" max="15" width="15.140625" customWidth="1"/>
  </cols>
  <sheetData>
    <row r="1" spans="1:15" ht="16.5" x14ac:dyDescent="0.25">
      <c r="O1" s="5" t="s">
        <v>30</v>
      </c>
    </row>
    <row r="2" spans="1:15" ht="16.5" x14ac:dyDescent="0.25">
      <c r="A2" s="8"/>
    </row>
    <row r="3" spans="1:15" ht="15.75" x14ac:dyDescent="0.25">
      <c r="A3" s="64" t="s">
        <v>11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.75" x14ac:dyDescent="0.25">
      <c r="A4" s="64" t="s">
        <v>31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5.75" x14ac:dyDescent="0.25">
      <c r="A5" s="65" t="s">
        <v>82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5.75" x14ac:dyDescent="0.25">
      <c r="A6" s="59" t="s">
        <v>83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x14ac:dyDescent="0.25">
      <c r="A7" s="66" t="s">
        <v>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ht="16.5" x14ac:dyDescent="0.25">
      <c r="A8" s="47" t="s">
        <v>84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x14ac:dyDescent="0.25">
      <c r="A9" s="66" t="s">
        <v>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ht="16.5" x14ac:dyDescent="0.25">
      <c r="A10" s="8"/>
    </row>
    <row r="11" spans="1:15" ht="78.75" customHeight="1" x14ac:dyDescent="0.25">
      <c r="A11" s="58" t="s">
        <v>32</v>
      </c>
      <c r="B11" s="58" t="s">
        <v>33</v>
      </c>
      <c r="C11" s="58" t="s">
        <v>34</v>
      </c>
      <c r="D11" s="58" t="s">
        <v>35</v>
      </c>
      <c r="E11" s="58" t="s">
        <v>36</v>
      </c>
      <c r="F11" s="58"/>
      <c r="G11" s="58" t="s">
        <v>37</v>
      </c>
      <c r="H11" s="58"/>
      <c r="I11" s="58" t="s">
        <v>38</v>
      </c>
      <c r="J11" s="58"/>
      <c r="K11" s="58" t="s">
        <v>91</v>
      </c>
      <c r="L11" s="58"/>
      <c r="M11" s="58" t="s">
        <v>92</v>
      </c>
      <c r="N11" s="58"/>
      <c r="O11" s="58" t="s">
        <v>39</v>
      </c>
    </row>
    <row r="12" spans="1:15" ht="15.75" x14ac:dyDescent="0.25">
      <c r="A12" s="58"/>
      <c r="B12" s="58"/>
      <c r="C12" s="58"/>
      <c r="D12" s="58"/>
      <c r="E12" s="20" t="s">
        <v>40</v>
      </c>
      <c r="F12" s="20" t="s">
        <v>41</v>
      </c>
      <c r="G12" s="20" t="s">
        <v>40</v>
      </c>
      <c r="H12" s="20" t="s">
        <v>41</v>
      </c>
      <c r="I12" s="20" t="s">
        <v>40</v>
      </c>
      <c r="J12" s="20" t="s">
        <v>41</v>
      </c>
      <c r="K12" s="20" t="s">
        <v>40</v>
      </c>
      <c r="L12" s="20" t="s">
        <v>41</v>
      </c>
      <c r="M12" s="20" t="s">
        <v>40</v>
      </c>
      <c r="N12" s="20" t="s">
        <v>41</v>
      </c>
      <c r="O12" s="58"/>
    </row>
    <row r="13" spans="1:15" ht="78.75" customHeight="1" x14ac:dyDescent="0.25">
      <c r="A13" s="63" t="s">
        <v>46</v>
      </c>
      <c r="B13" s="20" t="s">
        <v>42</v>
      </c>
      <c r="C13" s="20" t="s">
        <v>43</v>
      </c>
      <c r="D13" s="20" t="s">
        <v>89</v>
      </c>
      <c r="E13" s="20" t="s">
        <v>90</v>
      </c>
      <c r="F13" s="20" t="s">
        <v>90</v>
      </c>
      <c r="G13" s="20" t="s">
        <v>93</v>
      </c>
      <c r="H13" s="20" t="s">
        <v>93</v>
      </c>
      <c r="I13" s="26" t="s">
        <v>94</v>
      </c>
      <c r="J13" s="26" t="s">
        <v>94</v>
      </c>
      <c r="K13" s="33" t="s">
        <v>133</v>
      </c>
      <c r="L13" s="33" t="s">
        <v>133</v>
      </c>
      <c r="M13" s="20"/>
      <c r="N13" s="20"/>
      <c r="O13" s="20" t="s">
        <v>44</v>
      </c>
    </row>
    <row r="14" spans="1:15" ht="167.45" customHeight="1" x14ac:dyDescent="0.25">
      <c r="A14" s="63"/>
      <c r="B14" s="20" t="s">
        <v>45</v>
      </c>
      <c r="C14" s="20" t="s">
        <v>43</v>
      </c>
      <c r="D14" s="20">
        <v>223.97</v>
      </c>
      <c r="E14" s="25">
        <v>223.97</v>
      </c>
      <c r="F14" s="25">
        <v>223.97</v>
      </c>
      <c r="G14" s="25">
        <v>225.04</v>
      </c>
      <c r="H14" s="25">
        <v>225.04</v>
      </c>
      <c r="I14" s="25">
        <v>227.57</v>
      </c>
      <c r="J14" s="25">
        <v>227.57</v>
      </c>
      <c r="K14" s="20">
        <v>227.57</v>
      </c>
      <c r="L14" s="20">
        <v>227.57</v>
      </c>
      <c r="M14" s="25"/>
      <c r="N14" s="20"/>
      <c r="O14" s="20" t="s">
        <v>44</v>
      </c>
    </row>
  </sheetData>
  <mergeCells count="18">
    <mergeCell ref="M11:N11"/>
    <mergeCell ref="K11:L11"/>
    <mergeCell ref="I11:J11"/>
    <mergeCell ref="O11:O12"/>
    <mergeCell ref="A13:A14"/>
    <mergeCell ref="A3:O3"/>
    <mergeCell ref="A4:O4"/>
    <mergeCell ref="A5:O5"/>
    <mergeCell ref="A6:O6"/>
    <mergeCell ref="A7:O7"/>
    <mergeCell ref="A8:O8"/>
    <mergeCell ref="A9:O9"/>
    <mergeCell ref="A11:A12"/>
    <mergeCell ref="B11:B12"/>
    <mergeCell ref="C11:C12"/>
    <mergeCell ref="D11:D12"/>
    <mergeCell ref="E11:F11"/>
    <mergeCell ref="G11:H11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topLeftCell="A4" zoomScaleSheetLayoutView="100" workbookViewId="0">
      <selection activeCell="N20" sqref="N20"/>
    </sheetView>
  </sheetViews>
  <sheetFormatPr defaultRowHeight="15" x14ac:dyDescent="0.25"/>
  <cols>
    <col min="1" max="1" width="18.28515625" customWidth="1"/>
    <col min="3" max="4" width="9.42578125" bestFit="1" customWidth="1"/>
    <col min="5" max="5" width="9.5703125" bestFit="1" customWidth="1"/>
    <col min="6" max="6" width="9.5703125" customWidth="1"/>
    <col min="8" max="8" width="9.42578125" bestFit="1" customWidth="1"/>
    <col min="9" max="9" width="9.28515625" bestFit="1" customWidth="1"/>
    <col min="10" max="10" width="9.28515625" customWidth="1"/>
    <col min="11" max="11" width="9.28515625" bestFit="1" customWidth="1"/>
    <col min="13" max="13" width="7.42578125" customWidth="1"/>
    <col min="14" max="15" width="7.28515625" customWidth="1"/>
    <col min="16" max="16" width="7.5703125" customWidth="1"/>
    <col min="17" max="17" width="6.85546875" customWidth="1"/>
  </cols>
  <sheetData>
    <row r="1" spans="1:17" ht="16.5" x14ac:dyDescent="0.25">
      <c r="P1" s="49" t="s">
        <v>47</v>
      </c>
      <c r="Q1" s="49"/>
    </row>
    <row r="2" spans="1:17" ht="16.5" x14ac:dyDescent="0.25">
      <c r="A2" s="50" t="s">
        <v>48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6.5" x14ac:dyDescent="0.25">
      <c r="A3" s="8"/>
    </row>
    <row r="4" spans="1:17" ht="16.5" x14ac:dyDescent="0.25">
      <c r="A4" s="67" t="s">
        <v>49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16.5" x14ac:dyDescent="0.25">
      <c r="A5" s="67" t="s">
        <v>50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16.5" x14ac:dyDescent="0.25">
      <c r="A6" s="67" t="s">
        <v>51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ht="16.5" x14ac:dyDescent="0.25">
      <c r="A7" s="8"/>
    </row>
    <row r="8" spans="1:17" ht="16.5" x14ac:dyDescent="0.25">
      <c r="A8" s="50" t="s">
        <v>52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17" ht="16.5" x14ac:dyDescent="0.25">
      <c r="A9" s="50" t="s">
        <v>53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7" ht="16.5" x14ac:dyDescent="0.25">
      <c r="A10" s="8"/>
    </row>
    <row r="11" spans="1:17" ht="16.5" x14ac:dyDescent="0.25">
      <c r="P11" s="49" t="s">
        <v>54</v>
      </c>
      <c r="Q11" s="49"/>
    </row>
    <row r="12" spans="1:17" ht="16.5" x14ac:dyDescent="0.25">
      <c r="A12" s="50" t="s">
        <v>55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ht="17.25" thickBot="1" x14ac:dyDescent="0.3">
      <c r="A13" s="8"/>
    </row>
    <row r="14" spans="1:17" ht="48.75" customHeight="1" thickBot="1" x14ac:dyDescent="0.3">
      <c r="A14" s="69"/>
      <c r="B14" s="69" t="s">
        <v>34</v>
      </c>
      <c r="C14" s="71" t="s">
        <v>56</v>
      </c>
      <c r="D14" s="72"/>
      <c r="E14" s="72"/>
      <c r="F14" s="72"/>
      <c r="G14" s="73"/>
      <c r="H14" s="71" t="s">
        <v>57</v>
      </c>
      <c r="I14" s="72"/>
      <c r="J14" s="72"/>
      <c r="K14" s="72"/>
      <c r="L14" s="73"/>
      <c r="M14" s="71" t="s">
        <v>134</v>
      </c>
      <c r="N14" s="72"/>
      <c r="O14" s="72"/>
      <c r="P14" s="72"/>
      <c r="Q14" s="73"/>
    </row>
    <row r="15" spans="1:17" ht="17.25" thickBot="1" x14ac:dyDescent="0.3">
      <c r="A15" s="70"/>
      <c r="B15" s="70"/>
      <c r="C15" s="9">
        <v>2019</v>
      </c>
      <c r="D15" s="9">
        <v>2020</v>
      </c>
      <c r="E15" s="9">
        <v>2021</v>
      </c>
      <c r="F15" s="9">
        <v>2022</v>
      </c>
      <c r="G15" s="9">
        <v>2023</v>
      </c>
      <c r="H15" s="9">
        <v>2019</v>
      </c>
      <c r="I15" s="9">
        <v>2020</v>
      </c>
      <c r="J15" s="9">
        <v>2021</v>
      </c>
      <c r="K15" s="9">
        <v>2022</v>
      </c>
      <c r="L15" s="9">
        <v>2023</v>
      </c>
      <c r="M15" s="9">
        <v>2019</v>
      </c>
      <c r="N15" s="9">
        <v>2020</v>
      </c>
      <c r="O15" s="9">
        <v>2021</v>
      </c>
      <c r="P15" s="9">
        <v>2022</v>
      </c>
      <c r="Q15" s="9">
        <v>2023</v>
      </c>
    </row>
    <row r="16" spans="1:17" ht="54" customHeight="1" thickBot="1" x14ac:dyDescent="0.3">
      <c r="A16" s="6" t="s">
        <v>42</v>
      </c>
      <c r="B16" s="18" t="s">
        <v>58</v>
      </c>
      <c r="C16" s="7" t="s">
        <v>90</v>
      </c>
      <c r="D16" s="7" t="str">
        <f>'Табл 9'!G13</f>
        <v>2,495/0</v>
      </c>
      <c r="E16" s="7" t="str">
        <f>'Табл 9'!I13</f>
        <v>1,839/0</v>
      </c>
      <c r="F16" s="17" t="s">
        <v>133</v>
      </c>
      <c r="G16" s="17"/>
      <c r="H16" s="7" t="s">
        <v>90</v>
      </c>
      <c r="I16" s="7" t="str">
        <f>'Табл 9'!H13</f>
        <v>2,495/0</v>
      </c>
      <c r="J16" s="7" t="str">
        <f>E16</f>
        <v>1,839/0</v>
      </c>
      <c r="K16" s="17" t="s">
        <v>133</v>
      </c>
      <c r="L16" s="17"/>
      <c r="M16" s="12" t="s">
        <v>44</v>
      </c>
      <c r="N16" s="12" t="s">
        <v>44</v>
      </c>
      <c r="O16" s="12" t="s">
        <v>44</v>
      </c>
      <c r="P16" s="12" t="s">
        <v>44</v>
      </c>
      <c r="Q16" s="9"/>
    </row>
    <row r="17" spans="1:17" ht="49.5" customHeight="1" thickBot="1" x14ac:dyDescent="0.3">
      <c r="A17" s="10" t="s">
        <v>45</v>
      </c>
      <c r="B17" s="19" t="s">
        <v>58</v>
      </c>
      <c r="C17" s="17">
        <v>223.97</v>
      </c>
      <c r="D17" s="7">
        <f>'Табл 9'!G14</f>
        <v>225.04</v>
      </c>
      <c r="E17" s="7">
        <f>'Табл 9'!I14</f>
        <v>227.57</v>
      </c>
      <c r="F17" s="17">
        <v>227.57</v>
      </c>
      <c r="G17" s="17"/>
      <c r="H17" s="17">
        <v>223.97</v>
      </c>
      <c r="I17" s="17">
        <f>'Табл 9'!H14</f>
        <v>225.04</v>
      </c>
      <c r="J17" s="7">
        <f t="shared" ref="J17:J18" si="0">E17</f>
        <v>227.57</v>
      </c>
      <c r="K17" s="17">
        <v>227.57</v>
      </c>
      <c r="L17" s="17"/>
      <c r="M17" s="12" t="s">
        <v>44</v>
      </c>
      <c r="N17" s="12" t="s">
        <v>44</v>
      </c>
      <c r="O17" s="12" t="s">
        <v>44</v>
      </c>
      <c r="P17" s="12" t="s">
        <v>44</v>
      </c>
      <c r="Q17" s="11"/>
    </row>
    <row r="18" spans="1:17" ht="32.25" thickBot="1" x14ac:dyDescent="0.3">
      <c r="A18" s="6" t="s">
        <v>59</v>
      </c>
      <c r="B18" s="18" t="s">
        <v>60</v>
      </c>
      <c r="C18" s="7">
        <v>22300</v>
      </c>
      <c r="D18" s="7">
        <f>'Табл. 8'!E15</f>
        <v>47460.575839999998</v>
      </c>
      <c r="E18" s="16">
        <v>34755.4</v>
      </c>
      <c r="F18" s="24">
        <v>46016.126080000002</v>
      </c>
      <c r="G18" s="17"/>
      <c r="H18" s="7">
        <v>22300</v>
      </c>
      <c r="I18" s="7">
        <f>'Табл. 8'!E15</f>
        <v>47460.575839999998</v>
      </c>
      <c r="J18" s="7">
        <f t="shared" si="0"/>
        <v>34755.4</v>
      </c>
      <c r="K18" s="34">
        <v>45155.717649999999</v>
      </c>
      <c r="L18" s="17"/>
      <c r="M18" s="12" t="s">
        <v>44</v>
      </c>
      <c r="N18" s="12" t="s">
        <v>44</v>
      </c>
      <c r="O18" s="12" t="s">
        <v>44</v>
      </c>
      <c r="P18" s="12">
        <f>K18-F18</f>
        <v>-860.40843000000314</v>
      </c>
      <c r="Q18" s="12"/>
    </row>
    <row r="19" spans="1:17" ht="16.5" x14ac:dyDescent="0.25">
      <c r="A19" s="8"/>
    </row>
    <row r="20" spans="1:17" ht="16.5" x14ac:dyDescent="0.25">
      <c r="A20" s="8"/>
    </row>
    <row r="21" spans="1:17" ht="33" customHeight="1" x14ac:dyDescent="0.25">
      <c r="A21" s="68" t="s">
        <v>61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</sheetData>
  <mergeCells count="15">
    <mergeCell ref="P11:Q11"/>
    <mergeCell ref="A12:Q12"/>
    <mergeCell ref="A21:Q21"/>
    <mergeCell ref="A14:A15"/>
    <mergeCell ref="B14:B15"/>
    <mergeCell ref="C14:G14"/>
    <mergeCell ref="H14:L14"/>
    <mergeCell ref="M14:Q14"/>
    <mergeCell ref="P1:Q1"/>
    <mergeCell ref="A9:Q9"/>
    <mergeCell ref="A8:Q8"/>
    <mergeCell ref="A6:Q6"/>
    <mergeCell ref="A5:Q5"/>
    <mergeCell ref="A4:Q4"/>
    <mergeCell ref="A2:Q2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zoomScale="88" zoomScaleSheetLayoutView="88" workbookViewId="0">
      <selection activeCell="C45" sqref="C45"/>
    </sheetView>
  </sheetViews>
  <sheetFormatPr defaultRowHeight="15" x14ac:dyDescent="0.25"/>
  <cols>
    <col min="1" max="1" width="29.7109375" customWidth="1"/>
    <col min="2" max="2" width="22" customWidth="1"/>
    <col min="3" max="3" width="20" customWidth="1"/>
    <col min="4" max="4" width="13.85546875" customWidth="1"/>
  </cols>
  <sheetData>
    <row r="1" spans="1:4" ht="16.5" x14ac:dyDescent="0.25">
      <c r="A1" s="49" t="s">
        <v>62</v>
      </c>
      <c r="B1" s="49"/>
      <c r="C1" s="49"/>
      <c r="D1" s="49"/>
    </row>
    <row r="2" spans="1:4" ht="16.5" x14ac:dyDescent="0.25">
      <c r="A2" s="8"/>
    </row>
    <row r="3" spans="1:4" ht="33" x14ac:dyDescent="0.25">
      <c r="A3" s="41"/>
      <c r="B3" s="41" t="s">
        <v>63</v>
      </c>
      <c r="C3" s="41" t="s">
        <v>64</v>
      </c>
      <c r="D3" s="41" t="s">
        <v>65</v>
      </c>
    </row>
    <row r="4" spans="1:4" ht="16.5" x14ac:dyDescent="0.25">
      <c r="A4" s="42" t="s">
        <v>66</v>
      </c>
      <c r="B4" s="41">
        <v>0.3</v>
      </c>
      <c r="C4" s="41">
        <v>3</v>
      </c>
      <c r="D4" s="42">
        <f t="shared" ref="D4:D10" si="0">C4*B4</f>
        <v>0.89999999999999991</v>
      </c>
    </row>
    <row r="5" spans="1:4" ht="16.5" x14ac:dyDescent="0.25">
      <c r="A5" s="42" t="s">
        <v>67</v>
      </c>
      <c r="B5" s="41">
        <v>0.05</v>
      </c>
      <c r="C5" s="41">
        <v>0</v>
      </c>
      <c r="D5" s="42">
        <f t="shared" si="0"/>
        <v>0</v>
      </c>
    </row>
    <row r="6" spans="1:4" ht="16.5" x14ac:dyDescent="0.25">
      <c r="A6" s="42" t="s">
        <v>68</v>
      </c>
      <c r="B6" s="41">
        <v>0.05</v>
      </c>
      <c r="C6" s="41">
        <v>3</v>
      </c>
      <c r="D6" s="42">
        <f t="shared" si="0"/>
        <v>0.15000000000000002</v>
      </c>
    </row>
    <row r="7" spans="1:4" ht="16.5" x14ac:dyDescent="0.25">
      <c r="A7" s="42" t="s">
        <v>69</v>
      </c>
      <c r="B7" s="41">
        <v>0.2</v>
      </c>
      <c r="C7" s="41">
        <v>3</v>
      </c>
      <c r="D7" s="42">
        <f t="shared" si="0"/>
        <v>0.60000000000000009</v>
      </c>
    </row>
    <row r="8" spans="1:4" ht="16.5" x14ac:dyDescent="0.25">
      <c r="A8" s="42" t="s">
        <v>70</v>
      </c>
      <c r="B8" s="41">
        <v>0.1</v>
      </c>
      <c r="C8" s="41">
        <v>2</v>
      </c>
      <c r="D8" s="42">
        <f t="shared" si="0"/>
        <v>0.2</v>
      </c>
    </row>
    <row r="9" spans="1:4" ht="16.5" x14ac:dyDescent="0.25">
      <c r="A9" s="42" t="s">
        <v>71</v>
      </c>
      <c r="B9" s="41">
        <v>0.1</v>
      </c>
      <c r="C9" s="41">
        <v>2</v>
      </c>
      <c r="D9" s="42">
        <f t="shared" si="0"/>
        <v>0.2</v>
      </c>
    </row>
    <row r="10" spans="1:4" ht="16.5" x14ac:dyDescent="0.25">
      <c r="A10" s="42" t="s">
        <v>72</v>
      </c>
      <c r="B10" s="41">
        <v>0.2</v>
      </c>
      <c r="C10" s="41">
        <v>1</v>
      </c>
      <c r="D10" s="42">
        <f t="shared" si="0"/>
        <v>0.2</v>
      </c>
    </row>
    <row r="11" spans="1:4" ht="17.25" customHeight="1" x14ac:dyDescent="0.25">
      <c r="A11" s="42" t="s">
        <v>73</v>
      </c>
      <c r="B11" s="41"/>
      <c r="C11" s="41"/>
      <c r="D11" s="43">
        <f>SUM(D4:D10)</f>
        <v>2.25</v>
      </c>
    </row>
    <row r="12" spans="1:4" ht="17.25" customHeight="1" x14ac:dyDescent="0.25">
      <c r="A12" s="27"/>
      <c r="B12" s="28"/>
      <c r="C12" s="28"/>
      <c r="D12" s="29"/>
    </row>
    <row r="13" spans="1:4" ht="17.25" customHeight="1" x14ac:dyDescent="0.25">
      <c r="A13" s="42"/>
      <c r="B13" s="42" t="s">
        <v>74</v>
      </c>
      <c r="C13" s="28"/>
      <c r="D13" s="29"/>
    </row>
    <row r="14" spans="1:4" ht="17.25" customHeight="1" x14ac:dyDescent="0.25">
      <c r="A14" s="44" t="s">
        <v>75</v>
      </c>
      <c r="B14" s="44" t="s">
        <v>76</v>
      </c>
      <c r="C14" s="28"/>
      <c r="D14" s="29"/>
    </row>
    <row r="15" spans="1:4" ht="17.25" customHeight="1" x14ac:dyDescent="0.25">
      <c r="A15" s="42" t="s">
        <v>77</v>
      </c>
      <c r="B15" s="42" t="s">
        <v>78</v>
      </c>
      <c r="C15" s="28"/>
      <c r="D15" s="29"/>
    </row>
    <row r="16" spans="1:4" ht="17.25" customHeight="1" x14ac:dyDescent="0.25">
      <c r="A16" s="42" t="s">
        <v>79</v>
      </c>
      <c r="B16" s="42" t="s">
        <v>80</v>
      </c>
      <c r="C16" s="28"/>
      <c r="D16" s="29"/>
    </row>
    <row r="17" spans="1:5" ht="17.25" customHeight="1" x14ac:dyDescent="0.25">
      <c r="A17" s="27"/>
      <c r="B17" s="27"/>
      <c r="C17" s="28"/>
      <c r="D17" s="29"/>
    </row>
    <row r="18" spans="1:5" ht="17.25" customHeight="1" x14ac:dyDescent="0.25">
      <c r="A18" s="83" t="s">
        <v>132</v>
      </c>
      <c r="B18" s="84"/>
      <c r="C18" s="84"/>
      <c r="D18" s="84"/>
      <c r="E18" s="84"/>
    </row>
    <row r="19" spans="1:5" ht="17.25" customHeight="1" x14ac:dyDescent="0.25">
      <c r="A19" s="30"/>
      <c r="B19" s="30"/>
      <c r="C19" s="77" t="s">
        <v>95</v>
      </c>
      <c r="D19" s="78"/>
      <c r="E19" s="31" t="s">
        <v>64</v>
      </c>
    </row>
    <row r="20" spans="1:5" ht="17.25" customHeight="1" x14ac:dyDescent="0.25">
      <c r="A20" s="31">
        <v>1</v>
      </c>
      <c r="B20" s="31">
        <v>2</v>
      </c>
      <c r="C20" s="79">
        <v>4</v>
      </c>
      <c r="D20" s="78"/>
      <c r="E20" s="31">
        <v>5</v>
      </c>
    </row>
    <row r="21" spans="1:5" ht="17.25" customHeight="1" x14ac:dyDescent="0.25">
      <c r="A21" s="36"/>
      <c r="B21" s="80" t="s">
        <v>96</v>
      </c>
      <c r="C21" s="81"/>
      <c r="D21" s="81"/>
      <c r="E21" s="82"/>
    </row>
    <row r="22" spans="1:5" ht="17.25" customHeight="1" x14ac:dyDescent="0.25">
      <c r="A22" s="39" t="s">
        <v>97</v>
      </c>
      <c r="B22" s="74" t="s">
        <v>98</v>
      </c>
      <c r="C22" s="76" t="s">
        <v>99</v>
      </c>
      <c r="D22" s="75"/>
      <c r="E22" s="35">
        <v>3</v>
      </c>
    </row>
    <row r="23" spans="1:5" ht="17.25" customHeight="1" x14ac:dyDescent="0.25">
      <c r="A23" s="39"/>
      <c r="B23" s="74"/>
      <c r="C23" s="76" t="s">
        <v>100</v>
      </c>
      <c r="D23" s="75"/>
      <c r="E23" s="40">
        <v>2</v>
      </c>
    </row>
    <row r="24" spans="1:5" ht="17.25" customHeight="1" x14ac:dyDescent="0.25">
      <c r="A24" s="39"/>
      <c r="B24" s="74"/>
      <c r="C24" s="76" t="s">
        <v>101</v>
      </c>
      <c r="D24" s="75"/>
      <c r="E24" s="40">
        <v>1</v>
      </c>
    </row>
    <row r="25" spans="1:5" ht="17.25" customHeight="1" x14ac:dyDescent="0.25">
      <c r="A25" s="39"/>
      <c r="B25" s="74"/>
      <c r="C25" s="76" t="s">
        <v>102</v>
      </c>
      <c r="D25" s="75"/>
      <c r="E25" s="40">
        <v>0</v>
      </c>
    </row>
    <row r="26" spans="1:5" ht="17.25" customHeight="1" x14ac:dyDescent="0.25">
      <c r="A26" s="39" t="s">
        <v>103</v>
      </c>
      <c r="B26" s="74" t="s">
        <v>104</v>
      </c>
      <c r="C26" s="76" t="s">
        <v>105</v>
      </c>
      <c r="D26" s="75"/>
      <c r="E26" s="40">
        <v>3</v>
      </c>
    </row>
    <row r="27" spans="1:5" ht="17.25" customHeight="1" x14ac:dyDescent="0.25">
      <c r="A27" s="39"/>
      <c r="B27" s="74"/>
      <c r="C27" s="76" t="s">
        <v>106</v>
      </c>
      <c r="D27" s="75"/>
      <c r="E27" s="40">
        <v>2</v>
      </c>
    </row>
    <row r="28" spans="1:5" ht="17.25" customHeight="1" x14ac:dyDescent="0.25">
      <c r="A28" s="39"/>
      <c r="B28" s="74"/>
      <c r="C28" s="76" t="s">
        <v>107</v>
      </c>
      <c r="D28" s="75"/>
      <c r="E28" s="40">
        <v>1</v>
      </c>
    </row>
    <row r="29" spans="1:5" ht="17.25" customHeight="1" x14ac:dyDescent="0.25">
      <c r="A29" s="39" t="s">
        <v>108</v>
      </c>
      <c r="B29" s="74" t="s">
        <v>109</v>
      </c>
      <c r="C29" s="76" t="s">
        <v>110</v>
      </c>
      <c r="D29" s="75"/>
      <c r="E29" s="35">
        <v>3</v>
      </c>
    </row>
    <row r="30" spans="1:5" ht="17.25" customHeight="1" x14ac:dyDescent="0.25">
      <c r="A30" s="39"/>
      <c r="B30" s="74"/>
      <c r="C30" s="76" t="s">
        <v>111</v>
      </c>
      <c r="D30" s="75"/>
      <c r="E30" s="40">
        <v>2</v>
      </c>
    </row>
    <row r="31" spans="1:5" ht="17.25" customHeight="1" x14ac:dyDescent="0.25">
      <c r="A31" s="39"/>
      <c r="B31" s="74"/>
      <c r="C31" s="76" t="s">
        <v>112</v>
      </c>
      <c r="D31" s="75"/>
      <c r="E31" s="40">
        <v>1</v>
      </c>
    </row>
    <row r="32" spans="1:5" ht="17.25" customHeight="1" x14ac:dyDescent="0.25">
      <c r="A32" s="39"/>
      <c r="B32" s="74"/>
      <c r="C32" s="76" t="s">
        <v>113</v>
      </c>
      <c r="D32" s="75"/>
      <c r="E32" s="40">
        <v>0</v>
      </c>
    </row>
    <row r="33" spans="1:5" ht="17.25" customHeight="1" x14ac:dyDescent="0.25">
      <c r="A33" s="39" t="s">
        <v>114</v>
      </c>
      <c r="B33" s="74" t="s">
        <v>115</v>
      </c>
      <c r="C33" s="76" t="s">
        <v>116</v>
      </c>
      <c r="D33" s="75"/>
      <c r="E33" s="35">
        <v>3</v>
      </c>
    </row>
    <row r="34" spans="1:5" ht="17.25" customHeight="1" x14ac:dyDescent="0.25">
      <c r="A34" s="39"/>
      <c r="B34" s="74"/>
      <c r="C34" s="76" t="s">
        <v>117</v>
      </c>
      <c r="D34" s="75"/>
      <c r="E34" s="40">
        <v>2</v>
      </c>
    </row>
    <row r="35" spans="1:5" ht="17.25" customHeight="1" x14ac:dyDescent="0.25">
      <c r="A35" s="39"/>
      <c r="B35" s="74"/>
      <c r="C35" s="74" t="s">
        <v>118</v>
      </c>
      <c r="D35" s="75"/>
      <c r="E35" s="40">
        <v>1</v>
      </c>
    </row>
    <row r="36" spans="1:5" ht="17.25" customHeight="1" x14ac:dyDescent="0.25">
      <c r="A36" s="39"/>
      <c r="B36" s="74" t="s">
        <v>119</v>
      </c>
      <c r="C36" s="75"/>
      <c r="D36" s="75"/>
      <c r="E36" s="75"/>
    </row>
    <row r="37" spans="1:5" ht="17.25" customHeight="1" x14ac:dyDescent="0.25">
      <c r="A37" s="39" t="s">
        <v>120</v>
      </c>
      <c r="B37" s="74" t="s">
        <v>121</v>
      </c>
      <c r="C37" s="74" t="s">
        <v>122</v>
      </c>
      <c r="D37" s="75"/>
      <c r="E37" s="40">
        <v>3</v>
      </c>
    </row>
    <row r="38" spans="1:5" ht="17.25" customHeight="1" x14ac:dyDescent="0.25">
      <c r="A38" s="39"/>
      <c r="B38" s="74"/>
      <c r="C38" s="74" t="s">
        <v>123</v>
      </c>
      <c r="D38" s="75"/>
      <c r="E38" s="35">
        <v>2</v>
      </c>
    </row>
    <row r="39" spans="1:5" ht="17.25" customHeight="1" x14ac:dyDescent="0.25">
      <c r="A39" s="39"/>
      <c r="B39" s="74"/>
      <c r="C39" s="74" t="s">
        <v>124</v>
      </c>
      <c r="D39" s="75"/>
      <c r="E39" s="40">
        <v>1</v>
      </c>
    </row>
    <row r="40" spans="1:5" ht="17.25" customHeight="1" x14ac:dyDescent="0.25">
      <c r="A40" s="39"/>
      <c r="B40" s="74"/>
      <c r="C40" s="74" t="s">
        <v>125</v>
      </c>
      <c r="D40" s="75"/>
      <c r="E40" s="40">
        <v>0</v>
      </c>
    </row>
    <row r="41" spans="1:5" ht="17.25" customHeight="1" x14ac:dyDescent="0.25">
      <c r="A41" s="39" t="s">
        <v>126</v>
      </c>
      <c r="B41" s="74" t="s">
        <v>127</v>
      </c>
      <c r="C41" s="74" t="s">
        <v>128</v>
      </c>
      <c r="D41" s="75"/>
      <c r="E41" s="35">
        <v>2</v>
      </c>
    </row>
    <row r="42" spans="1:5" x14ac:dyDescent="0.25">
      <c r="A42" s="39"/>
      <c r="B42" s="74"/>
      <c r="C42" s="74" t="s">
        <v>129</v>
      </c>
      <c r="D42" s="75"/>
      <c r="E42" s="35">
        <v>1</v>
      </c>
    </row>
    <row r="43" spans="1:5" x14ac:dyDescent="0.25">
      <c r="A43" s="39" t="s">
        <v>130</v>
      </c>
      <c r="B43" s="74" t="s">
        <v>131</v>
      </c>
      <c r="C43" s="74" t="s">
        <v>128</v>
      </c>
      <c r="D43" s="75"/>
      <c r="E43" s="40">
        <v>3</v>
      </c>
    </row>
    <row r="44" spans="1:5" ht="51" customHeight="1" x14ac:dyDescent="0.25">
      <c r="A44" s="39"/>
      <c r="B44" s="74"/>
      <c r="C44" s="74" t="s">
        <v>129</v>
      </c>
      <c r="D44" s="75"/>
      <c r="E44" s="35">
        <v>1</v>
      </c>
    </row>
    <row r="45" spans="1:5" ht="16.5" customHeight="1" x14ac:dyDescent="0.25"/>
    <row r="46" spans="1:5" ht="18" customHeight="1" x14ac:dyDescent="0.25">
      <c r="A46" s="37" t="s">
        <v>135</v>
      </c>
    </row>
    <row r="47" spans="1:5" ht="18.75" customHeight="1" x14ac:dyDescent="0.25">
      <c r="A47" s="38" t="s">
        <v>138</v>
      </c>
      <c r="D47" s="38" t="s">
        <v>136</v>
      </c>
      <c r="E47" s="38"/>
    </row>
    <row r="48" spans="1:5" ht="18.75" customHeight="1" x14ac:dyDescent="0.25">
      <c r="A48" s="27"/>
      <c r="B48" s="27"/>
    </row>
    <row r="49" spans="1:2" ht="20.25" customHeight="1" x14ac:dyDescent="0.25">
      <c r="A49" s="27"/>
      <c r="B49" s="27"/>
    </row>
    <row r="50" spans="1:2" ht="16.5" x14ac:dyDescent="0.25">
      <c r="A50" s="27"/>
    </row>
  </sheetData>
  <mergeCells count="35">
    <mergeCell ref="A1:D1"/>
    <mergeCell ref="C19:D19"/>
    <mergeCell ref="C20:D20"/>
    <mergeCell ref="B21:E21"/>
    <mergeCell ref="B22:B25"/>
    <mergeCell ref="C22:D22"/>
    <mergeCell ref="C23:D23"/>
    <mergeCell ref="C24:D24"/>
    <mergeCell ref="C25:D25"/>
    <mergeCell ref="A18:E18"/>
    <mergeCell ref="B26:B28"/>
    <mergeCell ref="C26:D26"/>
    <mergeCell ref="C27:D27"/>
    <mergeCell ref="C28:D28"/>
    <mergeCell ref="B29:B32"/>
    <mergeCell ref="C29:D29"/>
    <mergeCell ref="C30:D30"/>
    <mergeCell ref="C31:D31"/>
    <mergeCell ref="C32:D32"/>
    <mergeCell ref="B33:B35"/>
    <mergeCell ref="C33:D33"/>
    <mergeCell ref="C34:D34"/>
    <mergeCell ref="C35:D35"/>
    <mergeCell ref="B36:E36"/>
    <mergeCell ref="B37:B40"/>
    <mergeCell ref="C37:D37"/>
    <mergeCell ref="C38:D38"/>
    <mergeCell ref="C39:D39"/>
    <mergeCell ref="C40:D40"/>
    <mergeCell ref="B41:B42"/>
    <mergeCell ref="C41:D41"/>
    <mergeCell ref="C42:D42"/>
    <mergeCell ref="B43:B44"/>
    <mergeCell ref="C43:D43"/>
    <mergeCell ref="C44:D4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 1</vt:lpstr>
      <vt:lpstr>Табл. 8</vt:lpstr>
      <vt:lpstr>Табл 9</vt:lpstr>
      <vt:lpstr>Прил 2</vt:lpstr>
      <vt:lpstr>Табл 3</vt:lpstr>
      <vt:lpstr>'Табл 3'!Область_печати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petrushicheva</dc:creator>
  <cp:lastModifiedBy>Пользователь</cp:lastModifiedBy>
  <cp:lastPrinted>2023-03-24T14:10:41Z</cp:lastPrinted>
  <dcterms:created xsi:type="dcterms:W3CDTF">2018-02-13T08:52:08Z</dcterms:created>
  <dcterms:modified xsi:type="dcterms:W3CDTF">2023-04-25T08:22:01Z</dcterms:modified>
</cp:coreProperties>
</file>