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Лист1" sheetId="1" r:id="rId1"/>
  </sheets>
  <definedNames>
    <definedName name="_xlnm.Print_Area" localSheetId="0">Лист1!$A$1:$G$65</definedName>
  </definedNames>
  <calcPr calcId="124519"/>
</workbook>
</file>

<file path=xl/calcChain.xml><?xml version="1.0" encoding="utf-8"?>
<calcChain xmlns="http://schemas.openxmlformats.org/spreadsheetml/2006/main">
  <c r="C63" i="1"/>
  <c r="C61"/>
  <c r="C37" s="1"/>
  <c r="C59"/>
  <c r="C56"/>
  <c r="C49"/>
  <c r="C42"/>
  <c r="C38"/>
  <c r="C35"/>
  <c r="C30"/>
  <c r="C27"/>
  <c r="C25"/>
  <c r="C20"/>
  <c r="C15"/>
  <c r="C11"/>
  <c r="C8"/>
  <c r="C7" s="1"/>
  <c r="D56"/>
  <c r="E57"/>
  <c r="E62"/>
  <c r="D61"/>
  <c r="E60"/>
  <c r="D59"/>
  <c r="E36"/>
  <c r="E35" s="1"/>
  <c r="D35"/>
  <c r="E33"/>
  <c r="E31"/>
  <c r="D30"/>
  <c r="E32"/>
  <c r="D27"/>
  <c r="E28"/>
  <c r="E40"/>
  <c r="C65" l="1"/>
  <c r="E61"/>
  <c r="E59"/>
  <c r="E30"/>
  <c r="E48"/>
  <c r="E47"/>
  <c r="E46"/>
  <c r="E45"/>
  <c r="E44"/>
  <c r="D63"/>
  <c r="D49"/>
  <c r="D42"/>
  <c r="D25"/>
  <c r="D15"/>
  <c r="E15" s="1"/>
  <c r="D11"/>
  <c r="D38"/>
  <c r="D20"/>
  <c r="E25"/>
  <c r="E19"/>
  <c r="E18"/>
  <c r="E17"/>
  <c r="E52"/>
  <c r="E43"/>
  <c r="E39"/>
  <c r="E34"/>
  <c r="E24"/>
  <c r="E14"/>
  <c r="E29"/>
  <c r="E27" s="1"/>
  <c r="E55"/>
  <c r="E41"/>
  <c r="E23"/>
  <c r="D8"/>
  <c r="E58"/>
  <c r="E54"/>
  <c r="E53"/>
  <c r="E50"/>
  <c r="E64"/>
  <c r="E10"/>
  <c r="E21"/>
  <c r="E16"/>
  <c r="E13"/>
  <c r="E12"/>
  <c r="E26"/>
  <c r="E9"/>
  <c r="E51"/>
  <c r="E22"/>
  <c r="E38" l="1"/>
  <c r="D37"/>
  <c r="D7"/>
  <c r="E56"/>
  <c r="E42"/>
  <c r="E20"/>
  <c r="E8"/>
  <c r="E11"/>
  <c r="E63"/>
  <c r="D65" l="1"/>
  <c r="E65" s="1"/>
  <c r="E7"/>
  <c r="E37"/>
  <c r="E49"/>
</calcChain>
</file>

<file path=xl/sharedStrings.xml><?xml version="1.0" encoding="utf-8"?>
<sst xmlns="http://schemas.openxmlformats.org/spreadsheetml/2006/main" count="130" uniqueCount="129">
  <si>
    <t>Налог на доходы физических лиц</t>
  </si>
  <si>
    <t>Плата за негативное воздействие на окружающую среду</t>
  </si>
  <si>
    <t>Наименование доходов</t>
  </si>
  <si>
    <t>1 00 00000 00 0000 000</t>
  </si>
  <si>
    <t>1 01 00000 00 0000 000</t>
  </si>
  <si>
    <t>НАЛОГИ НА ПРИБЫЛЬ, ДОХОДЫ</t>
  </si>
  <si>
    <t>1 01 02000 01 0000 110</t>
  </si>
  <si>
    <t>НАЛОГИ НА СОВОКУПНЫЙ ДОХОД</t>
  </si>
  <si>
    <t>1 05 00000 00 0000 000</t>
  </si>
  <si>
    <t>1 08 00000 00 0000 000</t>
  </si>
  <si>
    <t>1 12 01000 01 0000 120</t>
  </si>
  <si>
    <t>1 14 00000 00 0000 000</t>
  </si>
  <si>
    <t>1 16 00000 00 0000 000</t>
  </si>
  <si>
    <t xml:space="preserve">ДОХОДЫ ОТ ИСПОЛЬЗОВАНИЯ ИМУЩЕСТВА, НАХОДЯЩЕГОСЯ В ГОСУДАРСТВЕННОЙ И МУНИЦИПАЛЬНОЙ СОБСТВЕННОСТИ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</si>
  <si>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</si>
  <si>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</si>
  <si>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</si>
  <si>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ГОСУДАРСТВЕННАЯ ПОШЛИНА</t>
  </si>
  <si>
    <t>1 11 00000 00 0000 000</t>
  </si>
  <si>
    <t>1 12 00000 00 0000 000</t>
  </si>
  <si>
    <t>Код бюджетной классификации Российской Федерации</t>
  </si>
  <si>
    <t>НАЛОГОВЫЕ И НЕНАЛОГОВЫЕ ДОХОДЫ</t>
  </si>
  <si>
    <t>БЕЗВОЗМЕЗДНЫЕ ПОСТУПЛЕНИЯ</t>
  </si>
  <si>
    <t>Иные межбюджетные трансферты</t>
  </si>
  <si>
    <t xml:space="preserve">   </t>
  </si>
  <si>
    <t>ВСЕГО ДОХОДОВ</t>
  </si>
  <si>
    <t xml:space="preserve"> (тыс.рублей)</t>
  </si>
  <si>
    <t>1 03 00000 00 0000 000</t>
  </si>
  <si>
    <t>НАЛОГИ НА ТОВАРЫ (РАБОТЫ, УСЛУГИ), РЕАЛИЗУЕМЫЕ НА ТЕРРИТОРИИ РОССИЙСКОЙ ФЕДЕРАЦИИ</t>
  </si>
  <si>
    <t>Субсидии бюджетам бюджетной системы  Российской Федерации (межбюджетные субсидии)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</si>
  <si>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</si>
  <si>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</si>
  <si>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</si>
  <si>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</si>
  <si>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Субвенции бюджетам бюджетной системы Российской Федерации  </t>
  </si>
  <si>
    <t>Дотации бюджетам бюджетной системы Российской Федерации</t>
  </si>
  <si>
    <t>Приложение 1 к пояснительной записке</t>
  </si>
  <si>
    <t>Прогнозные показатели</t>
  </si>
  <si>
    <t xml:space="preserve">Отклонения  </t>
  </si>
  <si>
    <t>Причины отклонения</t>
  </si>
  <si>
    <t>ДОХОДЫ ОТ ОКАЗАНИЯ ПЛАТНЫХ УСЛУГ И КОМПЕНСАЦИИ ЗАТРАТ ГОСУДАРСТВА</t>
  </si>
  <si>
    <t>2 00 00000 00 0000 000</t>
  </si>
  <si>
    <t>2 02 10000 00 0000 150</t>
  </si>
  <si>
    <t>2 02 20000 00 0000 150</t>
  </si>
  <si>
    <t>2 02 30000 00 0000 150</t>
  </si>
  <si>
    <t>2 02  40000 00 0000 150</t>
  </si>
  <si>
    <t>2 07  00000 00 0000 000</t>
  </si>
  <si>
    <t>Прочие безвозмездные поступления</t>
  </si>
  <si>
    <t>Утвержденный бюджет от 20.12.2022г. (с последующими изменениями)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</si>
  <si>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</si>
  <si>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</si>
  <si>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</si>
  <si>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</si>
  <si>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</si>
  <si>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</si>
  <si>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</si>
  <si>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</si>
  <si>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</si>
  <si>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</si>
  <si>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</si>
  <si>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</si>
  <si>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</si>
  <si>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</si>
  <si>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</si>
  <si>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</si>
  <si>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</si>
  <si>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</si>
  <si>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</si>
  <si>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</si>
  <si>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</si>
  <si>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</si>
  <si>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</si>
  <si>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</si>
  <si>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</si>
  <si>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</si>
  <si>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</si>
  <si>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</si>
  <si>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</si>
  <si>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</si>
  <si>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</si>
  <si>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</si>
  <si>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</si>
  <si>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</si>
  <si>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</si>
  <si>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</si>
  <si>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</si>
  <si>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2 02 29999 14 0000 150</t>
  </si>
  <si>
    <t>Прочие субсидии бюджетам муниципальных округов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</si>
  <si>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</si>
  <si>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</si>
  <si>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</si>
  <si>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</si>
  <si>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</si>
  <si>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</si>
  <si>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</si>
  <si>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</si>
  <si>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</si>
  <si>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</si>
  <si>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2 02 36900 14 0000 150</t>
  </si>
  <si>
    <t>Единая субвенция бюджетам муниципальных округов из бюджета субъекта Российской Федерации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</si>
  <si>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</si>
  <si>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</si>
  <si>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2 07  04050 14 0000 150</t>
  </si>
  <si>
    <t>Прочие безвозмездные поступления в бюджеты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</si>
  <si>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</si>
  <si>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</si>
  <si>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</si>
  <si>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</si>
  <si>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</si>
  <si>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</si>
  <si>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</si>
  <si>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</si>
  <si>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1 17 00000 00 0000 000</t>
  </si>
  <si>
    <t>ПРОЧИЕ НЕНАЛОГОВЫЕ ДОХОДЫ</t>
  </si>
  <si>
    <t>1 17 05040 14 0000 180</t>
  </si>
  <si>
    <t>Прочие неналоговые доходы бюджетов муниципальных округов</t>
  </si>
  <si>
    <t>2 03  00000 00 0000 000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</si>
  <si>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</si>
  <si>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</si>
  <si>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</si>
  <si>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2 04  00000 00 0000 000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</si>
  <si>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</si>
  <si>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</si>
  <si>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</si>
  <si>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Прогноз доходов  бюджета округа в 2023 году</t>
  </si>
  <si>
    <t>2 02 49999 14 0000 150</t>
  </si>
  <si>
    <t>Прочие межбюджетные трансферты, передаваемые бюджетам муниципальных округов</t>
  </si>
  <si>
    <t>В соответствии с поправками Законодательного Собрания обдасти в закон области от 13.12. 2022 года №5283-ОЗ "Об областном бюджете на 2023 год и плановый период 2024 и 2025 годов"</t>
  </si>
  <si>
    <t>Спланировано с учетом динамики  поступлений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</si>
</sst>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1"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name val="Arial Cyr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164" fontId="11" fillId="0" borderId="1" xfId="0" applyNumberFormat="1" applyFont="1" applyFill="1" applyBorder="1" applyAlignment="1">
      <alignment horizontal="left" wrapText="1"/>
    </xf>
    <xf numFmtId="165" fontId="13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2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0" fontId="4" fillId="0" borderId="1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justify" wrapText="1"/>
    </xf>
    <xf numFmtId="165" fontId="15" fillId="0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justify" wrapText="1"/>
    </xf>
    <xf numFmtId="164" fontId="17" fillId="0" borderId="1" xfId="0" applyNumberFormat="1" applyFont="1" applyFill="1" applyBorder="1" applyAlignment="1">
      <alignment horizontal="left" wrapText="1"/>
    </xf>
    <xf numFmtId="164" fontId="18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165" fontId="18" fillId="0" borderId="1" xfId="0" applyNumberFormat="1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wrapText="1"/>
    </xf>
    <xf numFmtId="165" fontId="4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wrapText="1"/>
    </xf>
    <xf numFmtId="165" fontId="16" fillId="0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4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justify" wrapText="1"/>
    </xf>
    <xf numFmtId="0" fontId="18" fillId="0" borderId="6" xfId="0" applyFont="1" applyFill="1" applyBorder="1" applyAlignment="1">
      <alignment horizontal="justify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justify" wrapText="1"/>
    </xf>
    <xf numFmtId="165" fontId="8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4" fontId="11" fillId="0" borderId="2" xfId="0" applyNumberFormat="1" applyFont="1" applyFill="1" applyBorder="1" applyAlignment="1">
      <alignment horizontal="left" wrapText="1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justify" wrapText="1"/>
    </xf>
    <xf numFmtId="165" fontId="5" fillId="2" borderId="5" xfId="0" applyNumberFormat="1" applyFont="1" applyFill="1" applyBorder="1" applyAlignment="1">
      <alignment horizontal="center" wrapText="1"/>
    </xf>
    <xf numFmtId="165" fontId="6" fillId="2" borderId="5" xfId="0" applyNumberFormat="1" applyFont="1" applyFill="1" applyBorder="1" applyAlignment="1">
      <alignment horizontal="center" wrapText="1"/>
    </xf>
    <xf numFmtId="164" fontId="18" fillId="0" borderId="5" xfId="0" applyNumberFormat="1" applyFont="1" applyFill="1" applyBorder="1" applyAlignment="1">
      <alignment horizontal="left" wrapText="1"/>
    </xf>
    <xf numFmtId="164" fontId="11" fillId="0" borderId="4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justify" wrapText="1"/>
    </xf>
    <xf numFmtId="165" fontId="6" fillId="0" borderId="2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justify" wrapText="1"/>
    </xf>
    <xf numFmtId="165" fontId="15" fillId="0" borderId="5" xfId="0" applyNumberFormat="1" applyFont="1" applyFill="1" applyBorder="1" applyAlignment="1">
      <alignment horizontal="center" wrapText="1"/>
    </xf>
    <xf numFmtId="165" fontId="15" fillId="2" borderId="5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left" wrapText="1"/>
    </xf>
    <xf numFmtId="164" fontId="20" fillId="0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tabSelected="1" view="pageBreakPreview" zoomScaleSheetLayoutView="100" workbookViewId="0">
      <selection activeCell="F8" sqref="F8"/>
    </sheetView>
  </sheetViews>
  <sheetFormatPr defaultRowHeight="12.75"/>
  <cols>
    <col min="1" max="1" width="25.7109375" style="1" customWidth="1"/>
    <col min="2" max="2" width="61.140625" style="2" customWidth="1"/>
    <col min="3" max="3" width="16.7109375" style="21" customWidth="1"/>
    <col min="4" max="4" width="14.140625" style="23" customWidth="1"/>
    <col min="5" max="5" width="14.42578125" style="2" customWidth="1"/>
    <col min="6" max="6" width="38" style="2" customWidth="1"/>
    <col min="7" max="7" width="0.28515625" style="2" customWidth="1"/>
    <col min="8" max="16384" width="9.140625" style="2"/>
  </cols>
  <sheetData>
    <row r="1" spans="1:7" ht="24.75" customHeight="1">
      <c r="B1" s="89" t="s">
        <v>36</v>
      </c>
      <c r="C1" s="89"/>
      <c r="D1" s="89"/>
      <c r="E1" s="89"/>
      <c r="F1" s="90"/>
      <c r="G1" s="90"/>
    </row>
    <row r="2" spans="1:7" ht="31.9" customHeight="1">
      <c r="A2" s="3"/>
      <c r="B2" s="91" t="s">
        <v>124</v>
      </c>
      <c r="C2" s="91"/>
      <c r="D2" s="91"/>
      <c r="E2" s="91"/>
      <c r="F2" s="92"/>
    </row>
    <row r="3" spans="1:7" ht="18" customHeight="1">
      <c r="A3" s="4"/>
      <c r="B3" s="4"/>
      <c r="C3" s="19"/>
      <c r="D3" s="19"/>
      <c r="E3" s="4"/>
      <c r="F3" s="5" t="s">
        <v>26</v>
      </c>
    </row>
    <row r="4" spans="1:7" ht="23.25" customHeight="1">
      <c r="A4" s="86" t="s">
        <v>20</v>
      </c>
      <c r="B4" s="86" t="s">
        <v>2</v>
      </c>
      <c r="C4" s="95" t="s">
        <v>48</v>
      </c>
      <c r="D4" s="93" t="s">
        <v>37</v>
      </c>
      <c r="E4" s="97" t="s">
        <v>38</v>
      </c>
      <c r="F4" s="87" t="s">
        <v>39</v>
      </c>
    </row>
    <row r="5" spans="1:7" ht="66" customHeight="1">
      <c r="A5" s="86"/>
      <c r="B5" s="86"/>
      <c r="C5" s="96"/>
      <c r="D5" s="94"/>
      <c r="E5" s="98"/>
      <c r="F5" s="88"/>
    </row>
    <row r="6" spans="1:7" ht="13.5" customHeight="1">
      <c r="A6" s="6">
        <v>1</v>
      </c>
      <c r="B6" s="6">
        <v>2</v>
      </c>
      <c r="C6" s="20">
        <v>3</v>
      </c>
      <c r="D6" s="22">
        <v>4</v>
      </c>
      <c r="E6" s="6">
        <v>5</v>
      </c>
      <c r="F6" s="6">
        <v>6</v>
      </c>
    </row>
    <row r="7" spans="1:7" ht="29.25" customHeight="1">
      <c r="A7" s="8" t="s">
        <v>3</v>
      </c>
      <c r="B7" s="24" t="s">
        <v>21</v>
      </c>
      <c r="C7" s="42">
        <f>C8+C10+C11+C15+C19+C20+C25+C27+C30+C34+C35</f>
        <v>116962</v>
      </c>
      <c r="D7" s="42">
        <f>D8+D10+D11+D15+D19+D20+D25+D27+D30+D34+D35</f>
        <v>116962</v>
      </c>
      <c r="E7" s="28">
        <f>D7-C7</f>
        <v>0</v>
      </c>
      <c r="F7" s="85" t="s">
        <v>128</v>
      </c>
    </row>
    <row r="8" spans="1:7" ht="32.25" customHeight="1">
      <c r="A8" s="8" t="s">
        <v>4</v>
      </c>
      <c r="B8" s="24" t="s">
        <v>5</v>
      </c>
      <c r="C8" s="28">
        <f>C9</f>
        <v>76700</v>
      </c>
      <c r="D8" s="28">
        <f>D9</f>
        <v>75549.100000000006</v>
      </c>
      <c r="E8" s="29">
        <f>SUM(D8-C8)</f>
        <v>-1150.8999999999942</v>
      </c>
      <c r="F8" s="38"/>
    </row>
    <row r="9" spans="1:7" ht="25.15" customHeight="1">
      <c r="A9" s="9" t="s">
        <v>6</v>
      </c>
      <c r="B9" s="36" t="s">
        <v>0</v>
      </c>
      <c r="C9" s="31">
        <v>76700</v>
      </c>
      <c r="D9" s="31">
        <v>75549.100000000006</v>
      </c>
      <c r="E9" s="32">
        <f t="shared" ref="E9:E42" si="0">SUM(D9-C9)</f>
        <v>-1150.8999999999942</v>
      </c>
      <c r="F9" s="17"/>
    </row>
    <row r="10" spans="1:7" s="7" customFormat="1" ht="50.45" customHeight="1">
      <c r="A10" s="8" t="s">
        <v>27</v>
      </c>
      <c r="B10" s="24" t="s">
        <v>28</v>
      </c>
      <c r="C10" s="33">
        <v>8300</v>
      </c>
      <c r="D10" s="33">
        <v>8300</v>
      </c>
      <c r="E10" s="29">
        <f>SUM(D10-C10)</f>
        <v>0</v>
      </c>
      <c r="F10" s="17"/>
    </row>
    <row r="11" spans="1:7" ht="29.25" customHeight="1">
      <c r="A11" s="8" t="s">
        <v>8</v>
      </c>
      <c r="B11" s="24" t="s">
        <v>7</v>
      </c>
      <c r="C11" s="44">
        <f>SUM(C12:C14)</f>
        <v>10500</v>
      </c>
      <c r="D11" s="44">
        <f>SUM(D12:D14)</f>
        <v>9730</v>
      </c>
      <c r="E11" s="28">
        <f>SUM(E12:E16)</f>
        <v>1458.8999999999996</v>
      </c>
      <c r="F11" s="17"/>
    </row>
    <row r="12" spans="1:7" ht="39" customHeight="1">
      <c r="A12" s="76" t="s">
        <v>30</v>
      </c>
      <c r="B12" s="77" t="s">
        <v>31</v>
      </c>
      <c r="C12" s="78">
        <v>6580</v>
      </c>
      <c r="D12" s="78">
        <v>6200</v>
      </c>
      <c r="E12" s="68">
        <f t="shared" si="0"/>
        <v>-380</v>
      </c>
      <c r="F12" s="17"/>
    </row>
    <row r="13" spans="1:7" ht="52.9" customHeight="1">
      <c r="A13" s="10" t="s">
        <v>32</v>
      </c>
      <c r="B13" s="16" t="s">
        <v>33</v>
      </c>
      <c r="C13" s="30">
        <v>3400</v>
      </c>
      <c r="D13" s="30">
        <v>3330</v>
      </c>
      <c r="E13" s="32">
        <f t="shared" si="0"/>
        <v>-70</v>
      </c>
      <c r="F13" s="75"/>
    </row>
    <row r="14" spans="1:7" ht="44.25" customHeight="1">
      <c r="A14" s="58" t="s">
        <v>57</v>
      </c>
      <c r="B14" s="59" t="s">
        <v>58</v>
      </c>
      <c r="C14" s="78">
        <v>520</v>
      </c>
      <c r="D14" s="78">
        <v>200</v>
      </c>
      <c r="E14" s="68">
        <f t="shared" si="0"/>
        <v>-320</v>
      </c>
      <c r="F14" s="75"/>
    </row>
    <row r="15" spans="1:7" ht="24" customHeight="1">
      <c r="A15" s="83" t="s">
        <v>49</v>
      </c>
      <c r="B15" s="41" t="s">
        <v>50</v>
      </c>
      <c r="C15" s="45">
        <f>C16+C17+C18</f>
        <v>6000</v>
      </c>
      <c r="D15" s="45">
        <f>D16+D17+D18</f>
        <v>7322.7</v>
      </c>
      <c r="E15" s="29">
        <f t="shared" si="0"/>
        <v>1322.6999999999998</v>
      </c>
      <c r="F15" s="75"/>
    </row>
    <row r="16" spans="1:7" ht="51" customHeight="1">
      <c r="A16" s="11" t="s">
        <v>51</v>
      </c>
      <c r="B16" s="15" t="s">
        <v>52</v>
      </c>
      <c r="C16" s="30">
        <v>2400</v>
      </c>
      <c r="D16" s="30">
        <v>3306.2</v>
      </c>
      <c r="E16" s="32">
        <f t="shared" si="0"/>
        <v>906.19999999999982</v>
      </c>
      <c r="F16" s="75"/>
    </row>
    <row r="17" spans="1:6" ht="48" customHeight="1">
      <c r="A17" s="11" t="s">
        <v>53</v>
      </c>
      <c r="B17" s="15" t="s">
        <v>54</v>
      </c>
      <c r="C17" s="30">
        <v>1100</v>
      </c>
      <c r="D17" s="30">
        <v>1080</v>
      </c>
      <c r="E17" s="32">
        <f t="shared" si="0"/>
        <v>-20</v>
      </c>
      <c r="F17" s="75"/>
    </row>
    <row r="18" spans="1:6" ht="48.75" customHeight="1">
      <c r="A18" s="11" t="s">
        <v>55</v>
      </c>
      <c r="B18" s="15" t="s">
        <v>56</v>
      </c>
      <c r="C18" s="30">
        <v>2500</v>
      </c>
      <c r="D18" s="30">
        <v>2936.5</v>
      </c>
      <c r="E18" s="32">
        <f t="shared" si="0"/>
        <v>436.5</v>
      </c>
      <c r="F18" s="75"/>
    </row>
    <row r="19" spans="1:6" ht="26.25" customHeight="1">
      <c r="A19" s="79" t="s">
        <v>9</v>
      </c>
      <c r="B19" s="80" t="s">
        <v>17</v>
      </c>
      <c r="C19" s="81">
        <v>400</v>
      </c>
      <c r="D19" s="81">
        <v>400</v>
      </c>
      <c r="E19" s="82">
        <f t="shared" si="0"/>
        <v>0</v>
      </c>
      <c r="F19" s="17"/>
    </row>
    <row r="20" spans="1:6" ht="58.5" customHeight="1">
      <c r="A20" s="8" t="s">
        <v>18</v>
      </c>
      <c r="B20" s="24" t="s">
        <v>13</v>
      </c>
      <c r="C20" s="42">
        <f>SUM(C21:C24)</f>
        <v>5750</v>
      </c>
      <c r="D20" s="42">
        <f>SUM(D21:D24)</f>
        <v>5588.2000000000007</v>
      </c>
      <c r="E20" s="29">
        <f t="shared" si="0"/>
        <v>-161.79999999999927</v>
      </c>
      <c r="F20" s="17"/>
    </row>
    <row r="21" spans="1:6" ht="98.25" customHeight="1">
      <c r="A21" s="46" t="s">
        <v>59</v>
      </c>
      <c r="B21" s="47" t="s">
        <v>60</v>
      </c>
      <c r="C21" s="43">
        <v>3500</v>
      </c>
      <c r="D21" s="43">
        <v>3344.1</v>
      </c>
      <c r="E21" s="32">
        <f t="shared" si="0"/>
        <v>-155.90000000000009</v>
      </c>
      <c r="F21" s="17"/>
    </row>
    <row r="22" spans="1:6" ht="78.75" customHeight="1">
      <c r="A22" s="9" t="s">
        <v>61</v>
      </c>
      <c r="B22" s="48" t="s">
        <v>62</v>
      </c>
      <c r="C22" s="43">
        <v>450</v>
      </c>
      <c r="D22" s="43">
        <v>431.4</v>
      </c>
      <c r="E22" s="32">
        <f t="shared" si="0"/>
        <v>-18.600000000000023</v>
      </c>
      <c r="F22" s="17"/>
    </row>
    <row r="23" spans="1:6" ht="83.25" customHeight="1">
      <c r="A23" s="9" t="s">
        <v>63</v>
      </c>
      <c r="B23" s="36" t="s">
        <v>64</v>
      </c>
      <c r="C23" s="43">
        <v>1250</v>
      </c>
      <c r="D23" s="43">
        <v>1258.5999999999999</v>
      </c>
      <c r="E23" s="32">
        <f>SUM(D23-C23)</f>
        <v>8.5999999999999091</v>
      </c>
      <c r="F23" s="17"/>
    </row>
    <row r="24" spans="1:6" ht="76.5" customHeight="1">
      <c r="A24" s="10" t="s">
        <v>65</v>
      </c>
      <c r="B24" s="16" t="s">
        <v>66</v>
      </c>
      <c r="C24" s="43">
        <v>550</v>
      </c>
      <c r="D24" s="43">
        <v>554.1</v>
      </c>
      <c r="E24" s="32">
        <f>SUM(D24-C24)</f>
        <v>4.1000000000000227</v>
      </c>
      <c r="F24" s="17"/>
    </row>
    <row r="25" spans="1:6" ht="44.25" customHeight="1">
      <c r="A25" s="8" t="s">
        <v>19</v>
      </c>
      <c r="B25" s="24" t="s">
        <v>14</v>
      </c>
      <c r="C25" s="42">
        <f>C26</f>
        <v>50</v>
      </c>
      <c r="D25" s="42">
        <f>D26</f>
        <v>50</v>
      </c>
      <c r="E25" s="29">
        <f t="shared" si="0"/>
        <v>0</v>
      </c>
      <c r="F25" s="17"/>
    </row>
    <row r="26" spans="1:6" ht="24" customHeight="1">
      <c r="A26" s="9" t="s">
        <v>10</v>
      </c>
      <c r="B26" s="36" t="s">
        <v>1</v>
      </c>
      <c r="C26" s="43">
        <v>50</v>
      </c>
      <c r="D26" s="43">
        <v>50</v>
      </c>
      <c r="E26" s="32">
        <f t="shared" si="0"/>
        <v>0</v>
      </c>
      <c r="F26" s="17"/>
    </row>
    <row r="27" spans="1:6" ht="41.25" customHeight="1">
      <c r="A27" s="8" t="s">
        <v>67</v>
      </c>
      <c r="B27" s="24" t="s">
        <v>40</v>
      </c>
      <c r="C27" s="42">
        <f t="shared" ref="C27" si="1">SUM(C28:C29)</f>
        <v>1900</v>
      </c>
      <c r="D27" s="42">
        <f t="shared" ref="D27:E27" si="2">SUM(D28:D29)</f>
        <v>1900</v>
      </c>
      <c r="E27" s="42">
        <f t="shared" si="2"/>
        <v>0</v>
      </c>
      <c r="F27" s="17"/>
    </row>
    <row r="28" spans="1:6" ht="41.25" customHeight="1">
      <c r="A28" s="58" t="s">
        <v>68</v>
      </c>
      <c r="B28" s="59" t="s">
        <v>69</v>
      </c>
      <c r="C28" s="43">
        <v>1884.2</v>
      </c>
      <c r="D28" s="43">
        <v>1884.2</v>
      </c>
      <c r="E28" s="32">
        <f t="shared" ref="E28" si="3">SUM(D28-C28)</f>
        <v>0</v>
      </c>
      <c r="F28" s="17"/>
    </row>
    <row r="29" spans="1:6" ht="36.75" customHeight="1">
      <c r="A29" s="12" t="s">
        <v>106</v>
      </c>
      <c r="B29" s="25" t="s">
        <v>107</v>
      </c>
      <c r="C29" s="43">
        <v>15.8</v>
      </c>
      <c r="D29" s="43">
        <v>15.8</v>
      </c>
      <c r="E29" s="32">
        <f t="shared" si="0"/>
        <v>0</v>
      </c>
      <c r="F29" s="38"/>
    </row>
    <row r="30" spans="1:6" ht="42" customHeight="1">
      <c r="A30" s="8" t="s">
        <v>11</v>
      </c>
      <c r="B30" s="24" t="s">
        <v>15</v>
      </c>
      <c r="C30" s="42">
        <f t="shared" ref="C30" si="4">SUM(C31:C33)</f>
        <v>6800</v>
      </c>
      <c r="D30" s="42">
        <f t="shared" ref="D30:E30" si="5">SUM(D31:D33)</f>
        <v>7560</v>
      </c>
      <c r="E30" s="42">
        <f t="shared" si="5"/>
        <v>760</v>
      </c>
      <c r="F30" s="17"/>
    </row>
    <row r="31" spans="1:6" ht="79.5" customHeight="1">
      <c r="A31" s="65" t="s">
        <v>108</v>
      </c>
      <c r="B31" s="66" t="s">
        <v>109</v>
      </c>
      <c r="C31" s="67">
        <v>300</v>
      </c>
      <c r="D31" s="67">
        <v>300</v>
      </c>
      <c r="E31" s="68">
        <f t="shared" ref="E31" si="6">SUM(D31-C31)</f>
        <v>0</v>
      </c>
      <c r="F31" s="69"/>
    </row>
    <row r="32" spans="1:6" ht="48" customHeight="1">
      <c r="A32" s="12" t="s">
        <v>70</v>
      </c>
      <c r="B32" s="25" t="s">
        <v>71</v>
      </c>
      <c r="C32" s="43">
        <v>3700</v>
      </c>
      <c r="D32" s="43">
        <v>4200</v>
      </c>
      <c r="E32" s="32">
        <f>SUM(D32-C32)</f>
        <v>500</v>
      </c>
      <c r="F32" s="17"/>
    </row>
    <row r="33" spans="1:6" ht="63" customHeight="1">
      <c r="A33" s="70" t="s">
        <v>110</v>
      </c>
      <c r="B33" s="71" t="s">
        <v>111</v>
      </c>
      <c r="C33" s="72">
        <v>2800</v>
      </c>
      <c r="D33" s="72">
        <v>3060</v>
      </c>
      <c r="E33" s="73">
        <f t="shared" ref="E33" si="7">SUM(D33-C33)</f>
        <v>260</v>
      </c>
      <c r="F33" s="74"/>
    </row>
    <row r="34" spans="1:6" ht="31.5" customHeight="1">
      <c r="A34" s="8" t="s">
        <v>12</v>
      </c>
      <c r="B34" s="24" t="s">
        <v>16</v>
      </c>
      <c r="C34" s="42">
        <v>550</v>
      </c>
      <c r="D34" s="42">
        <v>550</v>
      </c>
      <c r="E34" s="29">
        <f>SUM(D34-C34)</f>
        <v>0</v>
      </c>
      <c r="F34" s="18"/>
    </row>
    <row r="35" spans="1:6" ht="31.5" customHeight="1">
      <c r="A35" s="60" t="s">
        <v>112</v>
      </c>
      <c r="B35" s="61" t="s">
        <v>113</v>
      </c>
      <c r="C35" s="42">
        <f t="shared" ref="C35:E35" si="8">SUM(C36)</f>
        <v>12</v>
      </c>
      <c r="D35" s="42">
        <f t="shared" si="8"/>
        <v>12</v>
      </c>
      <c r="E35" s="42">
        <f t="shared" si="8"/>
        <v>0</v>
      </c>
      <c r="F35" s="18"/>
    </row>
    <row r="36" spans="1:6" ht="31.5" customHeight="1">
      <c r="A36" s="12" t="s">
        <v>114</v>
      </c>
      <c r="B36" s="25" t="s">
        <v>115</v>
      </c>
      <c r="C36" s="57">
        <v>12</v>
      </c>
      <c r="D36" s="57">
        <v>12</v>
      </c>
      <c r="E36" s="32">
        <f t="shared" ref="E36" si="9">SUM(D36-C36)</f>
        <v>0</v>
      </c>
      <c r="F36" s="18"/>
    </row>
    <row r="37" spans="1:6" ht="32.25" customHeight="1">
      <c r="A37" s="13" t="s">
        <v>41</v>
      </c>
      <c r="B37" s="26" t="s">
        <v>22</v>
      </c>
      <c r="C37" s="33">
        <f>C38+C42+C49+C56+C59+C61+C63</f>
        <v>393624.3</v>
      </c>
      <c r="D37" s="33">
        <f>D38+D42+D49+D56+D59+D61+D63</f>
        <v>399850.89999999997</v>
      </c>
      <c r="E37" s="29">
        <f t="shared" si="0"/>
        <v>6226.5999999999767</v>
      </c>
      <c r="F37" s="39"/>
    </row>
    <row r="38" spans="1:6" ht="49.5" customHeight="1">
      <c r="A38" s="13" t="s">
        <v>42</v>
      </c>
      <c r="B38" s="26" t="s">
        <v>35</v>
      </c>
      <c r="C38" s="49">
        <f>SUM(C39:C41)</f>
        <v>184849.5</v>
      </c>
      <c r="D38" s="49">
        <f>SUM(D39:D41)</f>
        <v>191749.59999999998</v>
      </c>
      <c r="E38" s="29">
        <f>SUM(D38-C38)</f>
        <v>6900.0999999999767</v>
      </c>
      <c r="F38" s="85" t="s">
        <v>127</v>
      </c>
    </row>
    <row r="39" spans="1:6" ht="49.5" customHeight="1">
      <c r="A39" s="10" t="s">
        <v>72</v>
      </c>
      <c r="B39" s="16" t="s">
        <v>73</v>
      </c>
      <c r="C39" s="50">
        <v>77854.899999999994</v>
      </c>
      <c r="D39" s="50">
        <v>77854.899999999994</v>
      </c>
      <c r="E39" s="32">
        <f>SUM(D39-C39)</f>
        <v>0</v>
      </c>
      <c r="F39" s="18"/>
    </row>
    <row r="40" spans="1:6" ht="40.5" customHeight="1">
      <c r="A40" s="10" t="s">
        <v>104</v>
      </c>
      <c r="B40" s="16" t="s">
        <v>105</v>
      </c>
      <c r="C40" s="50">
        <v>49184.9</v>
      </c>
      <c r="D40" s="50">
        <v>56085</v>
      </c>
      <c r="E40" s="32">
        <f>SUM(D40-C40)</f>
        <v>6900.0999999999985</v>
      </c>
      <c r="F40" s="18"/>
    </row>
    <row r="41" spans="1:6" ht="51.75" customHeight="1">
      <c r="A41" s="10" t="s">
        <v>74</v>
      </c>
      <c r="B41" s="16" t="s">
        <v>75</v>
      </c>
      <c r="C41" s="51">
        <v>57809.7</v>
      </c>
      <c r="D41" s="51">
        <v>57809.7</v>
      </c>
      <c r="E41" s="32">
        <f>SUM(D41-C41)</f>
        <v>0</v>
      </c>
      <c r="F41" s="17"/>
    </row>
    <row r="42" spans="1:6" ht="53.25" customHeight="1">
      <c r="A42" s="13" t="s">
        <v>43</v>
      </c>
      <c r="B42" s="27" t="s">
        <v>29</v>
      </c>
      <c r="C42" s="33">
        <f>SUM(C43:C48)</f>
        <v>74994.3</v>
      </c>
      <c r="D42" s="33">
        <f>SUM(D43:D48)</f>
        <v>74994.3</v>
      </c>
      <c r="E42" s="29">
        <f t="shared" si="0"/>
        <v>0</v>
      </c>
      <c r="F42" s="85"/>
    </row>
    <row r="43" spans="1:6" ht="79.5" customHeight="1">
      <c r="A43" s="12" t="s">
        <v>76</v>
      </c>
      <c r="B43" s="25" t="s">
        <v>77</v>
      </c>
      <c r="C43" s="52">
        <v>3810.4</v>
      </c>
      <c r="D43" s="52">
        <v>3810.4</v>
      </c>
      <c r="E43" s="57">
        <f>SUM(D43-C43)</f>
        <v>0</v>
      </c>
      <c r="F43" s="37"/>
    </row>
    <row r="44" spans="1:6" ht="36.6" customHeight="1">
      <c r="A44" s="12" t="s">
        <v>78</v>
      </c>
      <c r="B44" s="25" t="s">
        <v>79</v>
      </c>
      <c r="C44" s="52">
        <v>1336.2</v>
      </c>
      <c r="D44" s="52">
        <v>1336.2</v>
      </c>
      <c r="E44" s="57">
        <f t="shared" ref="E44:E48" si="10">SUM(D44-C44)</f>
        <v>0</v>
      </c>
      <c r="F44" s="17"/>
    </row>
    <row r="45" spans="1:6" ht="41.45" customHeight="1">
      <c r="A45" s="12" t="s">
        <v>80</v>
      </c>
      <c r="B45" s="25" t="s">
        <v>81</v>
      </c>
      <c r="C45" s="52">
        <v>998.7</v>
      </c>
      <c r="D45" s="52">
        <v>998.7</v>
      </c>
      <c r="E45" s="57">
        <f t="shared" si="10"/>
        <v>0</v>
      </c>
      <c r="F45" s="39"/>
    </row>
    <row r="46" spans="1:6" ht="34.5" customHeight="1">
      <c r="A46" s="12" t="s">
        <v>82</v>
      </c>
      <c r="B46" s="25" t="s">
        <v>83</v>
      </c>
      <c r="C46" s="53">
        <v>6254.3</v>
      </c>
      <c r="D46" s="53">
        <v>6254.3</v>
      </c>
      <c r="E46" s="57">
        <f t="shared" si="10"/>
        <v>0</v>
      </c>
      <c r="F46" s="17"/>
    </row>
    <row r="47" spans="1:6" ht="46.5" customHeight="1">
      <c r="A47" s="12" t="s">
        <v>84</v>
      </c>
      <c r="B47" s="25" t="s">
        <v>85</v>
      </c>
      <c r="C47" s="52">
        <v>1640.8</v>
      </c>
      <c r="D47" s="52">
        <v>1640.8</v>
      </c>
      <c r="E47" s="57">
        <f t="shared" si="10"/>
        <v>0</v>
      </c>
      <c r="F47" s="17"/>
    </row>
    <row r="48" spans="1:6" ht="34.5" customHeight="1">
      <c r="A48" s="12" t="s">
        <v>86</v>
      </c>
      <c r="B48" s="25" t="s">
        <v>87</v>
      </c>
      <c r="C48" s="51">
        <v>60953.9</v>
      </c>
      <c r="D48" s="51">
        <v>60953.9</v>
      </c>
      <c r="E48" s="57">
        <f t="shared" si="10"/>
        <v>0</v>
      </c>
      <c r="F48" s="17"/>
    </row>
    <row r="49" spans="1:6" ht="54" customHeight="1">
      <c r="A49" s="54" t="s">
        <v>44</v>
      </c>
      <c r="B49" s="55" t="s">
        <v>34</v>
      </c>
      <c r="C49" s="33">
        <f>SUM(C50:C55)</f>
        <v>125987.99999999999</v>
      </c>
      <c r="D49" s="33">
        <f>SUM(D50:D55)</f>
        <v>125314.49999999999</v>
      </c>
      <c r="E49" s="29">
        <f t="shared" ref="E49:E65" si="11">SUM(D49-C49)</f>
        <v>-673.5</v>
      </c>
      <c r="F49" s="85" t="s">
        <v>127</v>
      </c>
    </row>
    <row r="50" spans="1:6" ht="54.75" customHeight="1">
      <c r="A50" s="12" t="s">
        <v>88</v>
      </c>
      <c r="B50" s="25" t="s">
        <v>89</v>
      </c>
      <c r="C50" s="51">
        <v>119222.2</v>
      </c>
      <c r="D50" s="51">
        <v>119222.2</v>
      </c>
      <c r="E50" s="32">
        <f t="shared" si="11"/>
        <v>0</v>
      </c>
      <c r="F50" s="17"/>
    </row>
    <row r="51" spans="1:6" ht="72" customHeight="1">
      <c r="A51" s="12" t="s">
        <v>90</v>
      </c>
      <c r="B51" s="25" t="s">
        <v>91</v>
      </c>
      <c r="C51" s="51">
        <v>332.5</v>
      </c>
      <c r="D51" s="51">
        <v>332.5</v>
      </c>
      <c r="E51" s="32">
        <f t="shared" si="11"/>
        <v>0</v>
      </c>
      <c r="F51" s="17"/>
    </row>
    <row r="52" spans="1:6" ht="69" customHeight="1">
      <c r="A52" s="12" t="s">
        <v>92</v>
      </c>
      <c r="B52" s="47" t="s">
        <v>93</v>
      </c>
      <c r="C52" s="51">
        <v>0.5</v>
      </c>
      <c r="D52" s="51">
        <v>0.5</v>
      </c>
      <c r="E52" s="32">
        <f t="shared" si="11"/>
        <v>0</v>
      </c>
      <c r="F52" s="17"/>
    </row>
    <row r="53" spans="1:6" ht="81.75" customHeight="1">
      <c r="A53" s="35" t="s">
        <v>94</v>
      </c>
      <c r="B53" s="34" t="s">
        <v>95</v>
      </c>
      <c r="C53" s="51">
        <v>451.4</v>
      </c>
      <c r="D53" s="51">
        <v>451.4</v>
      </c>
      <c r="E53" s="32">
        <f t="shared" si="11"/>
        <v>0</v>
      </c>
      <c r="F53" s="17"/>
    </row>
    <row r="54" spans="1:6" ht="112.5" customHeight="1">
      <c r="A54" s="12" t="s">
        <v>96</v>
      </c>
      <c r="B54" s="34" t="s">
        <v>97</v>
      </c>
      <c r="C54" s="52">
        <v>4581.7</v>
      </c>
      <c r="D54" s="52">
        <v>3908.2</v>
      </c>
      <c r="E54" s="32">
        <f t="shared" si="11"/>
        <v>-673.5</v>
      </c>
      <c r="F54" s="17"/>
    </row>
    <row r="55" spans="1:6" ht="36" customHeight="1">
      <c r="A55" s="12" t="s">
        <v>98</v>
      </c>
      <c r="B55" s="25" t="s">
        <v>99</v>
      </c>
      <c r="C55" s="51">
        <v>1399.7</v>
      </c>
      <c r="D55" s="51">
        <v>1399.7</v>
      </c>
      <c r="E55" s="32">
        <f t="shared" si="11"/>
        <v>0</v>
      </c>
      <c r="F55" s="17"/>
    </row>
    <row r="56" spans="1:6" ht="51.75" customHeight="1">
      <c r="A56" s="13" t="s">
        <v>45</v>
      </c>
      <c r="B56" s="26" t="s">
        <v>23</v>
      </c>
      <c r="C56" s="49">
        <f>SUM(C57:C58)</f>
        <v>5965.4000000000005</v>
      </c>
      <c r="D56" s="49">
        <f>SUM(D57:D58)</f>
        <v>5965.4000000000005</v>
      </c>
      <c r="E56" s="32">
        <f t="shared" si="11"/>
        <v>0</v>
      </c>
      <c r="F56" s="85"/>
    </row>
    <row r="57" spans="1:6" ht="32.25" customHeight="1">
      <c r="A57" s="11" t="s">
        <v>100</v>
      </c>
      <c r="B57" s="15" t="s">
        <v>101</v>
      </c>
      <c r="C57" s="51">
        <v>208.3</v>
      </c>
      <c r="D57" s="51">
        <v>208.3</v>
      </c>
      <c r="E57" s="32">
        <f t="shared" ref="E57" si="12">SUM(D57-C57)</f>
        <v>0</v>
      </c>
      <c r="F57" s="17"/>
    </row>
    <row r="58" spans="1:6" ht="35.25" customHeight="1">
      <c r="A58" s="11" t="s">
        <v>125</v>
      </c>
      <c r="B58" s="15" t="s">
        <v>126</v>
      </c>
      <c r="C58" s="51">
        <v>5757.1</v>
      </c>
      <c r="D58" s="51">
        <v>5757.1</v>
      </c>
      <c r="E58" s="32">
        <f t="shared" si="11"/>
        <v>0</v>
      </c>
      <c r="F58" s="17"/>
    </row>
    <row r="59" spans="1:6" ht="33" customHeight="1">
      <c r="A59" s="62" t="s">
        <v>116</v>
      </c>
      <c r="B59" s="63" t="s">
        <v>117</v>
      </c>
      <c r="C59" s="56">
        <f>SUM(C60)</f>
        <v>20</v>
      </c>
      <c r="D59" s="56">
        <f>SUM(D60)</f>
        <v>20</v>
      </c>
      <c r="E59" s="29">
        <f t="shared" ref="E59:E60" si="13">SUM(D59-C59)</f>
        <v>0</v>
      </c>
      <c r="F59" s="84"/>
    </row>
    <row r="60" spans="1:6" ht="45.75" customHeight="1">
      <c r="A60" s="12" t="s">
        <v>118</v>
      </c>
      <c r="B60" s="25" t="s">
        <v>119</v>
      </c>
      <c r="C60" s="51">
        <v>20</v>
      </c>
      <c r="D60" s="51">
        <v>20</v>
      </c>
      <c r="E60" s="32">
        <f t="shared" si="13"/>
        <v>0</v>
      </c>
      <c r="F60" s="37"/>
    </row>
    <row r="61" spans="1:6" ht="31.5" customHeight="1">
      <c r="A61" s="62" t="s">
        <v>120</v>
      </c>
      <c r="B61" s="64" t="s">
        <v>121</v>
      </c>
      <c r="C61" s="56">
        <f>SUM(C62)</f>
        <v>1408.5</v>
      </c>
      <c r="D61" s="56">
        <f>SUM(D62)</f>
        <v>1408.5</v>
      </c>
      <c r="E61" s="29">
        <f t="shared" ref="E61:E62" si="14">SUM(D61-C61)</f>
        <v>0</v>
      </c>
      <c r="F61" s="84"/>
    </row>
    <row r="62" spans="1:6" ht="41.45" customHeight="1">
      <c r="A62" s="12" t="s">
        <v>122</v>
      </c>
      <c r="B62" s="25" t="s">
        <v>123</v>
      </c>
      <c r="C62" s="51">
        <v>1408.5</v>
      </c>
      <c r="D62" s="51">
        <v>1408.5</v>
      </c>
      <c r="E62" s="32">
        <f t="shared" si="14"/>
        <v>0</v>
      </c>
      <c r="F62" s="37"/>
    </row>
    <row r="63" spans="1:6" ht="27" customHeight="1">
      <c r="A63" s="13" t="s">
        <v>46</v>
      </c>
      <c r="B63" s="27" t="s">
        <v>47</v>
      </c>
      <c r="C63" s="56">
        <f>SUM(C64)</f>
        <v>398.6</v>
      </c>
      <c r="D63" s="56">
        <f>SUM(D64)</f>
        <v>398.6</v>
      </c>
      <c r="E63" s="29">
        <f t="shared" si="11"/>
        <v>0</v>
      </c>
      <c r="F63" s="84"/>
    </row>
    <row r="64" spans="1:6" ht="39.75" customHeight="1">
      <c r="A64" s="14" t="s">
        <v>102</v>
      </c>
      <c r="B64" s="16" t="s">
        <v>103</v>
      </c>
      <c r="C64" s="51">
        <v>398.6</v>
      </c>
      <c r="D64" s="51">
        <v>398.6</v>
      </c>
      <c r="E64" s="32">
        <f t="shared" ref="E64" si="15">SUM(D64-C64)</f>
        <v>0</v>
      </c>
      <c r="F64" s="40"/>
    </row>
    <row r="65" spans="1:6" ht="24.75" customHeight="1">
      <c r="A65" s="14" t="s">
        <v>24</v>
      </c>
      <c r="B65" s="26" t="s">
        <v>25</v>
      </c>
      <c r="C65" s="49">
        <f>C7+C37</f>
        <v>510586.3</v>
      </c>
      <c r="D65" s="49">
        <f>D7+D37</f>
        <v>516812.89999999997</v>
      </c>
      <c r="E65" s="29">
        <f t="shared" si="11"/>
        <v>6226.5999999999767</v>
      </c>
      <c r="F65" s="17"/>
    </row>
  </sheetData>
  <mergeCells count="8">
    <mergeCell ref="A4:A5"/>
    <mergeCell ref="B4:B5"/>
    <mergeCell ref="F4:F5"/>
    <mergeCell ref="B1:G1"/>
    <mergeCell ref="B2:F2"/>
    <mergeCell ref="D4:D5"/>
    <mergeCell ref="C4:C5"/>
    <mergeCell ref="E4:E5"/>
  </mergeCells>
  <phoneticPr fontId="0" type="noConversion"/>
  <printOptions horizontalCentered="1"/>
  <pageMargins left="0.59055118110236227" right="0.39370078740157483" top="0.59055118110236227" bottom="0.59055118110236227" header="0" footer="0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Усть-Кубинского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Финансовое управление</dc:creator>
  <cp:lastModifiedBy>Пользователь Windows</cp:lastModifiedBy>
  <cp:lastPrinted>2023-12-25T08:48:04Z</cp:lastPrinted>
  <dcterms:created xsi:type="dcterms:W3CDTF">2004-11-16T07:15:49Z</dcterms:created>
  <dcterms:modified xsi:type="dcterms:W3CDTF">2023-12-25T08:48:57Z</dcterms:modified>
</cp:coreProperties>
</file>