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" windowWidth="11340" windowHeight="6540"/>
  </bookViews>
  <sheets>
    <sheet name="Лист1" sheetId="1" r:id="rId1"/>
  </sheets>
  <definedNames>
    <definedName name="_xlnm.Print_Area" localSheetId="0">Лист1!$A$1:$G$54</definedName>
  </definedNames>
  <calcPr calcId="124519"/>
</workbook>
</file>

<file path=xl/calcChain.xml><?xml version="1.0" encoding="utf-8"?>
<calcChain xmlns="http://schemas.openxmlformats.org/spreadsheetml/2006/main">
  <c r="E42" i="1"/>
  <c r="E41"/>
  <c r="E40"/>
  <c r="E39"/>
  <c r="E38"/>
  <c r="D52"/>
  <c r="D32" s="1"/>
  <c r="D54" s="1"/>
  <c r="E54" s="1"/>
  <c r="D50"/>
  <c r="D43"/>
  <c r="D36"/>
  <c r="D25"/>
  <c r="D15"/>
  <c r="D11"/>
  <c r="D33"/>
  <c r="E33" s="1"/>
  <c r="D29"/>
  <c r="D27"/>
  <c r="D20"/>
  <c r="C54"/>
  <c r="C52"/>
  <c r="C50"/>
  <c r="C43"/>
  <c r="C36"/>
  <c r="C33"/>
  <c r="C29"/>
  <c r="E29" s="1"/>
  <c r="C27"/>
  <c r="E27" s="1"/>
  <c r="C25"/>
  <c r="E25" s="1"/>
  <c r="C20"/>
  <c r="C15"/>
  <c r="E15" s="1"/>
  <c r="C11"/>
  <c r="C8"/>
  <c r="E19"/>
  <c r="E18"/>
  <c r="E17"/>
  <c r="E46"/>
  <c r="E37"/>
  <c r="E34"/>
  <c r="E30"/>
  <c r="E31"/>
  <c r="E24"/>
  <c r="E14"/>
  <c r="E28"/>
  <c r="E49"/>
  <c r="E35"/>
  <c r="E23"/>
  <c r="D8"/>
  <c r="E51"/>
  <c r="E48"/>
  <c r="E47"/>
  <c r="E44"/>
  <c r="E53"/>
  <c r="E10"/>
  <c r="E21"/>
  <c r="E16"/>
  <c r="E13"/>
  <c r="E12"/>
  <c r="E26"/>
  <c r="E9"/>
  <c r="E45"/>
  <c r="E22"/>
  <c r="E50" l="1"/>
  <c r="E36"/>
  <c r="E20"/>
  <c r="D7"/>
  <c r="E8"/>
  <c r="C32"/>
  <c r="E11"/>
  <c r="C7"/>
  <c r="E52"/>
  <c r="E7" l="1"/>
  <c r="E32"/>
  <c r="E43"/>
</calcChain>
</file>

<file path=xl/sharedStrings.xml><?xml version="1.0" encoding="utf-8"?>
<sst xmlns="http://schemas.openxmlformats.org/spreadsheetml/2006/main" count="108" uniqueCount="108">
  <si>
    <t>Налог на доходы физических лиц</t>
  </si>
  <si>
    <t>Плата за негативное воздействие на окружающую среду</t>
  </si>
  <si>
    <t>Наименование доходов</t>
  </si>
  <si>
    <t>1 00 00000 00 0000 000</t>
  </si>
  <si>
    <t>1 01 00000 00 0000 000</t>
  </si>
  <si>
    <t>НАЛОГИ НА ПРИБЫЛЬ, ДОХОДЫ</t>
  </si>
  <si>
    <t>1 01 02000 01 0000 110</t>
  </si>
  <si>
    <t>НАЛОГИ НА СОВОКУПНЫЙ ДОХОД</t>
  </si>
  <si>
    <t>1 05 00000 00 0000 000</t>
  </si>
  <si>
    <t>1 08 00000 00 0000 000</t>
  </si>
  <si>
    <t>1 12 01000 01 0000 120</t>
  </si>
  <si>
    <t>1 14 00000 00 0000 000</t>
  </si>
  <si>
    <t>1 16 00000 00 0000 000</t>
  </si>
  <si>
    <t xml:space="preserve">ДОХОДЫ ОТ ИСПОЛЬЗОВАНИЯ ИМУЩЕСТВА, НАХОДЯЩЕГОСЯ В ГОСУДАРСТВЕННОЙ И МУНИЦИПАЛЬНОЙ СОБСТВЕННОСТИ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</si>
  <si>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</si>
  <si>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</si>
  <si>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</si>
  <si>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ГОСУДАРСТВЕННАЯ ПОШЛИНА</t>
  </si>
  <si>
    <t>1 11 00000 00 0000 000</t>
  </si>
  <si>
    <t>1 12 00000 00 0000 000</t>
  </si>
  <si>
    <t>Код бюджетной классификации Российской Федерации</t>
  </si>
  <si>
    <t>НАЛОГОВЫЕ И НЕНАЛОГОВЫЕ ДОХОДЫ</t>
  </si>
  <si>
    <t>БЕЗВОЗМЕЗДНЫЕ ПОСТУПЛЕНИЯ</t>
  </si>
  <si>
    <t>Иные межбюджетные трансферты</t>
  </si>
  <si>
    <t xml:space="preserve">   </t>
  </si>
  <si>
    <t>ВСЕГО ДОХОДОВ</t>
  </si>
  <si>
    <t xml:space="preserve"> (тыс.рублей)</t>
  </si>
  <si>
    <t>1 03 00000 00 0000 000</t>
  </si>
  <si>
    <t>НАЛОГИ НА ТОВАРЫ (РАБОТЫ, УСЛУГИ), РЕАЛИЗУЕМЫЕ НА ТЕРРИТОРИИ РОССИЙСКОЙ ФЕДЕРАЦИИ</t>
  </si>
  <si>
    <t>Субсидии бюджетам бюджетной системы  Российской Федерации (межбюджетные субсидии)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</si>
  <si>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</si>
  <si>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</si>
  <si>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</si>
  <si>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</si>
  <si>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 xml:space="preserve">Субвенции бюджетам бюджетной системы Российской Федерации  </t>
  </si>
  <si>
    <t>Дотации бюджетам бюджетной системы Российской Федерации</t>
  </si>
  <si>
    <t>Приложение 1 к пояснительной записке</t>
  </si>
  <si>
    <t>Прогнозные показатели</t>
  </si>
  <si>
    <t xml:space="preserve">Отклонения  </t>
  </si>
  <si>
    <t>Причины отклонения</t>
  </si>
  <si>
    <t>ДОХОДЫ ОТ ОКАЗАНИЯ ПЛАТНЫХ УСЛУГ И КОМПЕНСАЦИИ ЗАТРАТ ГОСУДАРСТВА</t>
  </si>
  <si>
    <t>2 00 00000 00 0000 000</t>
  </si>
  <si>
    <t>2 02 10000 00 0000 150</t>
  </si>
  <si>
    <t>2 02 20000 00 0000 150</t>
  </si>
  <si>
    <t>2 02 30000 00 0000 150</t>
  </si>
  <si>
    <t>2 02  40000 00 0000 150</t>
  </si>
  <si>
    <t>Спланировано с учетом динамики роста поступления</t>
  </si>
  <si>
    <t>2 07  00000 00 0000 000</t>
  </si>
  <si>
    <t>Прочие безвозмездные поступления</t>
  </si>
  <si>
    <t>Спланировано с учетом ожидаемого поступления добровольных пожертвований</t>
  </si>
  <si>
    <t>Прогноз доходов  бюджета района в 2023 году</t>
  </si>
  <si>
    <t>Утвержденный бюджет от 20.12.2022г. (с последующими изменениями)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</si>
  <si>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</si>
  <si>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</si>
  <si>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</si>
  <si>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</si>
  <si>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</si>
  <si>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</si>
  <si>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</si>
  <si>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</si>
  <si>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1 05 04060 02 0000 110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</si>
  <si>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</si>
  <si>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</si>
  <si>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</si>
  <si>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</si>
  <si>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</si>
  <si>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</si>
  <si>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</si>
  <si>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</si>
  <si>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</si>
  <si>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</si>
  <si>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</si>
  <si>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</si>
  <si>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</si>
  <si>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</si>
  <si>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</si>
  <si>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</si>
  <si>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</si>
  <si>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</si>
  <si>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</si>
  <si>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</si>
  <si>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</si>
  <si>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</si>
  <si>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</si>
  <si>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</si>
  <si>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</si>
  <si>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</si>
  <si>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</si>
  <si>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</si>
  <si>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2 02 29999 14 0000 150</t>
  </si>
  <si>
    <t>Прочие субсидии бюджетам муниципальных округов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</si>
  <si>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</si>
  <si>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</si>
  <si>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</si>
  <si>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</si>
  <si>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</si>
  <si>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</si>
  <si>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</si>
  <si>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</si>
  <si>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</si>
  <si>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</si>
  <si>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2 02 36900 14 0000 150</t>
  </si>
  <si>
    <t>Единая субвенция бюджетам муниципальных округов из бюджета субъекта Российской Федерации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</si>
  <si>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</si>
  <si>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</si>
  <si>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2 07  04050 14 0000 150</t>
  </si>
  <si>
    <t>Прочие безвозмездные поступления в бюджеты муниципальных округов</t>
  </si>
  <si>
    <t>В соответствии с Законом Вологодской области от 13 декабря 2022 года № 5283 "Об областном бюджете на 2023 год и плановый период 2024 и 2025 годов"  с последующими изменениями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</si>
</sst>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name val="Arial Cyr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164" fontId="11" fillId="0" borderId="1" xfId="0" applyNumberFormat="1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5" fillId="0" borderId="1" xfId="0" applyFont="1" applyBorder="1" applyAlignment="1">
      <alignment horizontal="justify" wrapText="1"/>
    </xf>
    <xf numFmtId="0" fontId="4" fillId="2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0" fontId="4" fillId="0" borderId="1" xfId="0" applyFont="1" applyFill="1" applyBorder="1" applyAlignment="1">
      <alignment horizontal="justify"/>
    </xf>
    <xf numFmtId="0" fontId="4" fillId="0" borderId="1" xfId="0" applyFont="1" applyFill="1" applyBorder="1" applyAlignment="1">
      <alignment horizontal="justify" wrapText="1"/>
    </xf>
    <xf numFmtId="165" fontId="15" fillId="0" borderId="1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wrapText="1"/>
    </xf>
    <xf numFmtId="165" fontId="1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justify" wrapText="1"/>
    </xf>
    <xf numFmtId="164" fontId="17" fillId="0" borderId="1" xfId="0" applyNumberFormat="1" applyFont="1" applyFill="1" applyBorder="1" applyAlignment="1">
      <alignment horizontal="left" wrapText="1"/>
    </xf>
    <xf numFmtId="164" fontId="18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left" wrapText="1"/>
    </xf>
    <xf numFmtId="165" fontId="18" fillId="0" borderId="1" xfId="0" applyNumberFormat="1" applyFont="1" applyFill="1" applyBorder="1" applyAlignment="1">
      <alignment horizontal="left" wrapText="1"/>
    </xf>
    <xf numFmtId="0" fontId="16" fillId="0" borderId="3" xfId="0" applyFont="1" applyBorder="1" applyAlignment="1">
      <alignment horizontal="center" wrapText="1"/>
    </xf>
    <xf numFmtId="0" fontId="16" fillId="0" borderId="1" xfId="0" applyFont="1" applyBorder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0" fontId="8" fillId="0" borderId="5" xfId="0" applyFont="1" applyFill="1" applyBorder="1" applyAlignment="1">
      <alignment horizontal="justify" wrapText="1"/>
    </xf>
    <xf numFmtId="165" fontId="4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5" fontId="16" fillId="2" borderId="1" xfId="0" applyNumberFormat="1" applyFont="1" applyFill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justify" wrapText="1"/>
    </xf>
    <xf numFmtId="165" fontId="16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 vertical="top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tabSelected="1" view="pageBreakPreview" zoomScaleSheetLayoutView="100" workbookViewId="0">
      <selection activeCell="B1" sqref="B1:G1"/>
    </sheetView>
  </sheetViews>
  <sheetFormatPr defaultColWidth="9.109375" defaultRowHeight="13.2"/>
  <cols>
    <col min="1" max="1" width="25.6640625" style="1" customWidth="1"/>
    <col min="2" max="2" width="61.109375" style="2" customWidth="1"/>
    <col min="3" max="3" width="16.6640625" style="21" customWidth="1"/>
    <col min="4" max="4" width="14.109375" style="23" customWidth="1"/>
    <col min="5" max="5" width="14.44140625" style="2" customWidth="1"/>
    <col min="6" max="6" width="48.6640625" style="2" customWidth="1"/>
    <col min="7" max="7" width="0.33203125" style="2" customWidth="1"/>
    <col min="8" max="16384" width="9.109375" style="2"/>
  </cols>
  <sheetData>
    <row r="1" spans="1:7" ht="39.6" customHeight="1">
      <c r="B1" s="64" t="s">
        <v>36</v>
      </c>
      <c r="C1" s="64"/>
      <c r="D1" s="64"/>
      <c r="E1" s="64"/>
      <c r="F1" s="65"/>
      <c r="G1" s="65"/>
    </row>
    <row r="2" spans="1:7" ht="31.95" customHeight="1">
      <c r="A2" s="3"/>
      <c r="B2" s="66" t="s">
        <v>50</v>
      </c>
      <c r="C2" s="66"/>
      <c r="D2" s="66"/>
      <c r="E2" s="66"/>
      <c r="F2" s="67"/>
    </row>
    <row r="3" spans="1:7" ht="18.75" customHeight="1">
      <c r="A3" s="4"/>
      <c r="B3" s="4"/>
      <c r="C3" s="19"/>
      <c r="D3" s="19"/>
      <c r="E3" s="4"/>
      <c r="F3" s="5" t="s">
        <v>26</v>
      </c>
    </row>
    <row r="4" spans="1:7" ht="23.25" customHeight="1">
      <c r="A4" s="61" t="s">
        <v>20</v>
      </c>
      <c r="B4" s="61" t="s">
        <v>2</v>
      </c>
      <c r="C4" s="70" t="s">
        <v>51</v>
      </c>
      <c r="D4" s="68" t="s">
        <v>37</v>
      </c>
      <c r="E4" s="72" t="s">
        <v>38</v>
      </c>
      <c r="F4" s="62" t="s">
        <v>39</v>
      </c>
    </row>
    <row r="5" spans="1:7" ht="61.2" customHeight="1">
      <c r="A5" s="61"/>
      <c r="B5" s="61"/>
      <c r="C5" s="71"/>
      <c r="D5" s="69"/>
      <c r="E5" s="73"/>
      <c r="F5" s="63"/>
    </row>
    <row r="6" spans="1:7" ht="13.5" customHeight="1">
      <c r="A6" s="6">
        <v>1</v>
      </c>
      <c r="B6" s="6">
        <v>2</v>
      </c>
      <c r="C6" s="20">
        <v>3</v>
      </c>
      <c r="D6" s="22">
        <v>4</v>
      </c>
      <c r="E6" s="6">
        <v>5</v>
      </c>
      <c r="F6" s="6">
        <v>6</v>
      </c>
    </row>
    <row r="7" spans="1:7" ht="30" customHeight="1">
      <c r="A7" s="8" t="s">
        <v>3</v>
      </c>
      <c r="B7" s="25" t="s">
        <v>21</v>
      </c>
      <c r="C7" s="46">
        <f>C8+C10+C11+C15+C19+C20+C25+C27+C29+C31</f>
        <v>107400</v>
      </c>
      <c r="D7" s="46">
        <f>D8+D10+D11+D15+D19+D20+D25+D27+D29+D31</f>
        <v>124100</v>
      </c>
      <c r="E7" s="29">
        <f>D7-C7</f>
        <v>16700</v>
      </c>
      <c r="F7" s="39" t="s">
        <v>46</v>
      </c>
    </row>
    <row r="8" spans="1:7" ht="25.2" customHeight="1">
      <c r="A8" s="8" t="s">
        <v>4</v>
      </c>
      <c r="B8" s="25" t="s">
        <v>5</v>
      </c>
      <c r="C8" s="46">
        <f>C9</f>
        <v>73600</v>
      </c>
      <c r="D8" s="29">
        <f>D9</f>
        <v>82000</v>
      </c>
      <c r="E8" s="30">
        <f>SUM(D8-C8)</f>
        <v>8400</v>
      </c>
      <c r="F8" s="39"/>
    </row>
    <row r="9" spans="1:7" ht="25.2" customHeight="1">
      <c r="A9" s="9" t="s">
        <v>6</v>
      </c>
      <c r="B9" s="37" t="s">
        <v>0</v>
      </c>
      <c r="C9" s="47">
        <v>73600</v>
      </c>
      <c r="D9" s="32">
        <v>82000</v>
      </c>
      <c r="E9" s="33">
        <f t="shared" ref="E9:E36" si="0">SUM(D9-C9)</f>
        <v>8400</v>
      </c>
      <c r="F9" s="17"/>
    </row>
    <row r="10" spans="1:7" s="7" customFormat="1" ht="50.4" customHeight="1">
      <c r="A10" s="8" t="s">
        <v>27</v>
      </c>
      <c r="B10" s="25" t="s">
        <v>28</v>
      </c>
      <c r="C10" s="46">
        <v>7800</v>
      </c>
      <c r="D10" s="34">
        <v>7800</v>
      </c>
      <c r="E10" s="30">
        <f>SUM(D10-C10)</f>
        <v>0</v>
      </c>
      <c r="F10" s="17"/>
    </row>
    <row r="11" spans="1:7" ht="37.950000000000003" customHeight="1">
      <c r="A11" s="8" t="s">
        <v>8</v>
      </c>
      <c r="B11" s="25" t="s">
        <v>7</v>
      </c>
      <c r="C11" s="48">
        <f>SUM(C12:C14)</f>
        <v>11250</v>
      </c>
      <c r="D11" s="48">
        <f>SUM(D12:D14)</f>
        <v>19550</v>
      </c>
      <c r="E11" s="29">
        <f>SUM(E12:E16)</f>
        <v>8300</v>
      </c>
      <c r="F11" s="17"/>
    </row>
    <row r="12" spans="1:7" ht="39" customHeight="1">
      <c r="A12" s="10" t="s">
        <v>30</v>
      </c>
      <c r="B12" s="16" t="s">
        <v>31</v>
      </c>
      <c r="C12" s="47">
        <v>8000</v>
      </c>
      <c r="D12" s="31">
        <v>16300</v>
      </c>
      <c r="E12" s="33">
        <f t="shared" si="0"/>
        <v>8300</v>
      </c>
      <c r="F12" s="17"/>
    </row>
    <row r="13" spans="1:7" ht="52.95" customHeight="1">
      <c r="A13" s="10" t="s">
        <v>32</v>
      </c>
      <c r="B13" s="16" t="s">
        <v>33</v>
      </c>
      <c r="C13" s="47">
        <v>2500</v>
      </c>
      <c r="D13" s="31">
        <v>2500</v>
      </c>
      <c r="E13" s="33">
        <f t="shared" si="0"/>
        <v>0</v>
      </c>
      <c r="F13" s="17"/>
    </row>
    <row r="14" spans="1:7" ht="44.25" customHeight="1">
      <c r="A14" s="9" t="s">
        <v>60</v>
      </c>
      <c r="B14" s="24" t="s">
        <v>61</v>
      </c>
      <c r="C14" s="47">
        <v>750</v>
      </c>
      <c r="D14" s="31">
        <v>750</v>
      </c>
      <c r="E14" s="33">
        <f t="shared" si="0"/>
        <v>0</v>
      </c>
      <c r="F14" s="17"/>
    </row>
    <row r="15" spans="1:7" ht="24" customHeight="1">
      <c r="A15" s="42" t="s">
        <v>52</v>
      </c>
      <c r="B15" s="43" t="s">
        <v>53</v>
      </c>
      <c r="C15" s="49">
        <f>C16+C17+C18</f>
        <v>7600</v>
      </c>
      <c r="D15" s="49">
        <f>D16+D17+D18</f>
        <v>7600</v>
      </c>
      <c r="E15" s="30">
        <f t="shared" si="0"/>
        <v>0</v>
      </c>
      <c r="F15" s="17"/>
    </row>
    <row r="16" spans="1:7" ht="51" customHeight="1">
      <c r="A16" s="44" t="s">
        <v>54</v>
      </c>
      <c r="B16" s="45" t="s">
        <v>55</v>
      </c>
      <c r="C16" s="47">
        <v>2600</v>
      </c>
      <c r="D16" s="31">
        <v>2600</v>
      </c>
      <c r="E16" s="33">
        <f t="shared" si="0"/>
        <v>0</v>
      </c>
      <c r="F16" s="17"/>
    </row>
    <row r="17" spans="1:6" ht="48" customHeight="1">
      <c r="A17" s="11" t="s">
        <v>56</v>
      </c>
      <c r="B17" s="15" t="s">
        <v>57</v>
      </c>
      <c r="C17" s="47">
        <v>2100</v>
      </c>
      <c r="D17" s="31">
        <v>2100</v>
      </c>
      <c r="E17" s="33">
        <f t="shared" si="0"/>
        <v>0</v>
      </c>
      <c r="F17" s="17"/>
    </row>
    <row r="18" spans="1:6" ht="48.75" customHeight="1">
      <c r="A18" s="44" t="s">
        <v>58</v>
      </c>
      <c r="B18" s="15" t="s">
        <v>59</v>
      </c>
      <c r="C18" s="47">
        <v>2900</v>
      </c>
      <c r="D18" s="31">
        <v>2900</v>
      </c>
      <c r="E18" s="33">
        <f t="shared" si="0"/>
        <v>0</v>
      </c>
      <c r="F18" s="17"/>
    </row>
    <row r="19" spans="1:6" ht="29.25" customHeight="1">
      <c r="A19" s="8" t="s">
        <v>9</v>
      </c>
      <c r="B19" s="25" t="s">
        <v>17</v>
      </c>
      <c r="C19" s="46">
        <v>400</v>
      </c>
      <c r="D19" s="29">
        <v>400</v>
      </c>
      <c r="E19" s="30">
        <f t="shared" si="0"/>
        <v>0</v>
      </c>
      <c r="F19" s="17"/>
    </row>
    <row r="20" spans="1:6" ht="51" customHeight="1">
      <c r="A20" s="8" t="s">
        <v>18</v>
      </c>
      <c r="B20" s="25" t="s">
        <v>13</v>
      </c>
      <c r="C20" s="46">
        <f>SUM(C21:C24)</f>
        <v>3100</v>
      </c>
      <c r="D20" s="46">
        <f>SUM(D21:D24)</f>
        <v>3100</v>
      </c>
      <c r="E20" s="30">
        <f t="shared" si="0"/>
        <v>0</v>
      </c>
      <c r="F20" s="17"/>
    </row>
    <row r="21" spans="1:6" ht="98.25" customHeight="1">
      <c r="A21" s="50" t="s">
        <v>62</v>
      </c>
      <c r="B21" s="51" t="s">
        <v>63</v>
      </c>
      <c r="C21" s="47">
        <v>1500</v>
      </c>
      <c r="D21" s="47">
        <v>1500</v>
      </c>
      <c r="E21" s="33">
        <f t="shared" si="0"/>
        <v>0</v>
      </c>
      <c r="F21" s="17"/>
    </row>
    <row r="22" spans="1:6" ht="81.75" customHeight="1">
      <c r="A22" s="9" t="s">
        <v>64</v>
      </c>
      <c r="B22" s="52" t="s">
        <v>65</v>
      </c>
      <c r="C22" s="47">
        <v>200</v>
      </c>
      <c r="D22" s="47">
        <v>200</v>
      </c>
      <c r="E22" s="33">
        <f t="shared" si="0"/>
        <v>0</v>
      </c>
      <c r="F22" s="17"/>
    </row>
    <row r="23" spans="1:6" ht="81.75" customHeight="1">
      <c r="A23" s="9" t="s">
        <v>66</v>
      </c>
      <c r="B23" s="37" t="s">
        <v>67</v>
      </c>
      <c r="C23" s="47">
        <v>1050</v>
      </c>
      <c r="D23" s="47">
        <v>1050</v>
      </c>
      <c r="E23" s="33">
        <f>SUM(D23-C23)</f>
        <v>0</v>
      </c>
      <c r="F23" s="17"/>
    </row>
    <row r="24" spans="1:6" ht="77.25" customHeight="1">
      <c r="A24" s="10" t="s">
        <v>68</v>
      </c>
      <c r="B24" s="16" t="s">
        <v>69</v>
      </c>
      <c r="C24" s="47">
        <v>350</v>
      </c>
      <c r="D24" s="47">
        <v>350</v>
      </c>
      <c r="E24" s="33">
        <f>SUM(D24-C24)</f>
        <v>0</v>
      </c>
      <c r="F24" s="17"/>
    </row>
    <row r="25" spans="1:6" ht="36.75" customHeight="1">
      <c r="A25" s="8" t="s">
        <v>19</v>
      </c>
      <c r="B25" s="25" t="s">
        <v>14</v>
      </c>
      <c r="C25" s="46">
        <f>C26</f>
        <v>50</v>
      </c>
      <c r="D25" s="46">
        <f>D26</f>
        <v>50</v>
      </c>
      <c r="E25" s="30">
        <f t="shared" si="0"/>
        <v>0</v>
      </c>
      <c r="F25" s="17"/>
    </row>
    <row r="26" spans="1:6" ht="24" customHeight="1">
      <c r="A26" s="9" t="s">
        <v>10</v>
      </c>
      <c r="B26" s="37" t="s">
        <v>1</v>
      </c>
      <c r="C26" s="47">
        <v>50</v>
      </c>
      <c r="D26" s="47">
        <v>50</v>
      </c>
      <c r="E26" s="33">
        <f t="shared" si="0"/>
        <v>0</v>
      </c>
      <c r="F26" s="17"/>
    </row>
    <row r="27" spans="1:6" ht="41.25" customHeight="1">
      <c r="A27" s="8" t="s">
        <v>70</v>
      </c>
      <c r="B27" s="25" t="s">
        <v>40</v>
      </c>
      <c r="C27" s="46">
        <f>C28</f>
        <v>1900</v>
      </c>
      <c r="D27" s="46">
        <f>D28</f>
        <v>1900</v>
      </c>
      <c r="E27" s="30">
        <f t="shared" si="0"/>
        <v>0</v>
      </c>
      <c r="F27" s="17"/>
    </row>
    <row r="28" spans="1:6" ht="36.75" customHeight="1">
      <c r="A28" s="9" t="s">
        <v>71</v>
      </c>
      <c r="B28" s="24" t="s">
        <v>72</v>
      </c>
      <c r="C28" s="47">
        <v>1900</v>
      </c>
      <c r="D28" s="47">
        <v>1900</v>
      </c>
      <c r="E28" s="33">
        <f t="shared" si="0"/>
        <v>0</v>
      </c>
      <c r="F28" s="39"/>
    </row>
    <row r="29" spans="1:6" ht="30" customHeight="1">
      <c r="A29" s="8" t="s">
        <v>11</v>
      </c>
      <c r="B29" s="25" t="s">
        <v>15</v>
      </c>
      <c r="C29" s="46">
        <f>C30</f>
        <v>1200</v>
      </c>
      <c r="D29" s="46">
        <f>D30</f>
        <v>1200</v>
      </c>
      <c r="E29" s="30">
        <f t="shared" si="0"/>
        <v>0</v>
      </c>
      <c r="F29" s="17"/>
    </row>
    <row r="30" spans="1:6" ht="48" customHeight="1">
      <c r="A30" s="12" t="s">
        <v>73</v>
      </c>
      <c r="B30" s="26" t="s">
        <v>74</v>
      </c>
      <c r="C30" s="47">
        <v>1200</v>
      </c>
      <c r="D30" s="47">
        <v>1200</v>
      </c>
      <c r="E30" s="33">
        <f>SUM(D30-C30)</f>
        <v>0</v>
      </c>
      <c r="F30" s="39"/>
    </row>
    <row r="31" spans="1:6" ht="25.5" customHeight="1">
      <c r="A31" s="8" t="s">
        <v>12</v>
      </c>
      <c r="B31" s="25" t="s">
        <v>16</v>
      </c>
      <c r="C31" s="46">
        <v>500</v>
      </c>
      <c r="D31" s="46">
        <v>500</v>
      </c>
      <c r="E31" s="30">
        <f>SUM(D31-C31)</f>
        <v>0</v>
      </c>
      <c r="F31" s="18"/>
    </row>
    <row r="32" spans="1:6" ht="27.75" customHeight="1">
      <c r="A32" s="13" t="s">
        <v>41</v>
      </c>
      <c r="B32" s="27" t="s">
        <v>22</v>
      </c>
      <c r="C32" s="53">
        <f>C33+C36+C43+C50+C52</f>
        <v>295818.49999999994</v>
      </c>
      <c r="D32" s="34">
        <f>D33+D36+D43+D50+D52</f>
        <v>309252.60000000003</v>
      </c>
      <c r="E32" s="30">
        <f t="shared" si="0"/>
        <v>13434.100000000093</v>
      </c>
      <c r="F32" s="17"/>
    </row>
    <row r="33" spans="1:6" ht="36.75" customHeight="1">
      <c r="A33" s="13" t="s">
        <v>42</v>
      </c>
      <c r="B33" s="27" t="s">
        <v>35</v>
      </c>
      <c r="C33" s="53">
        <f>SUM(C34:C35)</f>
        <v>135361.4</v>
      </c>
      <c r="D33" s="53">
        <f>SUM(D34:D35)</f>
        <v>135361.4</v>
      </c>
      <c r="E33" s="30">
        <f>SUM(D33-C33)</f>
        <v>0</v>
      </c>
      <c r="F33" s="18"/>
    </row>
    <row r="34" spans="1:6" ht="49.5" customHeight="1">
      <c r="A34" s="10" t="s">
        <v>75</v>
      </c>
      <c r="B34" s="16" t="s">
        <v>76</v>
      </c>
      <c r="C34" s="54">
        <v>77854.899999999994</v>
      </c>
      <c r="D34" s="54">
        <v>77854.899999999994</v>
      </c>
      <c r="E34" s="33">
        <f>SUM(D34-C34)</f>
        <v>0</v>
      </c>
      <c r="F34" s="18"/>
    </row>
    <row r="35" spans="1:6" ht="51.75" customHeight="1">
      <c r="A35" s="10" t="s">
        <v>77</v>
      </c>
      <c r="B35" s="16" t="s">
        <v>78</v>
      </c>
      <c r="C35" s="55">
        <v>57506.5</v>
      </c>
      <c r="D35" s="55">
        <v>57506.5</v>
      </c>
      <c r="E35" s="33">
        <f>SUM(D35-C35)</f>
        <v>0</v>
      </c>
      <c r="F35" s="17"/>
    </row>
    <row r="36" spans="1:6" ht="53.25" customHeight="1">
      <c r="A36" s="13" t="s">
        <v>43</v>
      </c>
      <c r="B36" s="28" t="s">
        <v>29</v>
      </c>
      <c r="C36" s="53">
        <f>SUM(C37:C42)</f>
        <v>38456.199999999997</v>
      </c>
      <c r="D36" s="34">
        <f>SUM(D37:D42)</f>
        <v>48890.3</v>
      </c>
      <c r="E36" s="30">
        <f t="shared" si="0"/>
        <v>10434.100000000006</v>
      </c>
      <c r="F36" s="40" t="s">
        <v>107</v>
      </c>
    </row>
    <row r="37" spans="1:6" ht="79.5" customHeight="1">
      <c r="A37" s="12" t="s">
        <v>79</v>
      </c>
      <c r="B37" s="26" t="s">
        <v>80</v>
      </c>
      <c r="C37" s="56">
        <v>3810.4</v>
      </c>
      <c r="D37" s="56">
        <v>3810.4</v>
      </c>
      <c r="E37" s="33">
        <f>SUM(D37-C37)</f>
        <v>0</v>
      </c>
      <c r="F37" s="38"/>
    </row>
    <row r="38" spans="1:6" ht="36.6" customHeight="1">
      <c r="A38" s="12" t="s">
        <v>81</v>
      </c>
      <c r="B38" s="26" t="s">
        <v>82</v>
      </c>
      <c r="C38" s="56">
        <v>536.20000000000005</v>
      </c>
      <c r="D38" s="56">
        <v>536.20000000000005</v>
      </c>
      <c r="E38" s="33">
        <f t="shared" ref="E38:E42" si="1">SUM(D38-C38)</f>
        <v>0</v>
      </c>
      <c r="F38" s="17"/>
    </row>
    <row r="39" spans="1:6" ht="41.4" customHeight="1">
      <c r="A39" s="12" t="s">
        <v>83</v>
      </c>
      <c r="B39" s="26" t="s">
        <v>84</v>
      </c>
      <c r="C39" s="56">
        <v>2199.5</v>
      </c>
      <c r="D39" s="56">
        <v>998.7</v>
      </c>
      <c r="E39" s="33">
        <f t="shared" si="1"/>
        <v>-1200.8</v>
      </c>
      <c r="F39" s="40"/>
    </row>
    <row r="40" spans="1:6" ht="34.5" customHeight="1">
      <c r="A40" s="12" t="s">
        <v>85</v>
      </c>
      <c r="B40" s="26" t="s">
        <v>86</v>
      </c>
      <c r="C40" s="57">
        <v>5066.7</v>
      </c>
      <c r="D40" s="57">
        <v>5066.7</v>
      </c>
      <c r="E40" s="33">
        <f t="shared" si="1"/>
        <v>0</v>
      </c>
      <c r="F40" s="17"/>
    </row>
    <row r="41" spans="1:6" ht="46.5" customHeight="1">
      <c r="A41" s="12" t="s">
        <v>87</v>
      </c>
      <c r="B41" s="26" t="s">
        <v>88</v>
      </c>
      <c r="C41" s="56">
        <v>1640.7</v>
      </c>
      <c r="D41" s="56">
        <v>1640.7</v>
      </c>
      <c r="E41" s="33">
        <f t="shared" si="1"/>
        <v>0</v>
      </c>
      <c r="F41" s="17"/>
    </row>
    <row r="42" spans="1:6" ht="34.5" customHeight="1">
      <c r="A42" s="12" t="s">
        <v>89</v>
      </c>
      <c r="B42" s="26" t="s">
        <v>90</v>
      </c>
      <c r="C42" s="55">
        <v>25202.7</v>
      </c>
      <c r="D42" s="55">
        <v>36837.599999999999</v>
      </c>
      <c r="E42" s="33">
        <f t="shared" si="1"/>
        <v>11634.899999999998</v>
      </c>
      <c r="F42" s="17"/>
    </row>
    <row r="43" spans="1:6" ht="37.950000000000003" customHeight="1">
      <c r="A43" s="58" t="s">
        <v>44</v>
      </c>
      <c r="B43" s="59" t="s">
        <v>34</v>
      </c>
      <c r="C43" s="53">
        <f>SUM(C44:C49)</f>
        <v>121792.6</v>
      </c>
      <c r="D43" s="34">
        <f>SUM(D44:D49)</f>
        <v>121792.6</v>
      </c>
      <c r="E43" s="30">
        <f t="shared" ref="E43:E54" si="2">SUM(D43-C43)</f>
        <v>0</v>
      </c>
      <c r="F43" s="40"/>
    </row>
    <row r="44" spans="1:6" ht="54.75" customHeight="1">
      <c r="A44" s="12" t="s">
        <v>91</v>
      </c>
      <c r="B44" s="26" t="s">
        <v>92</v>
      </c>
      <c r="C44" s="55">
        <v>115003.8</v>
      </c>
      <c r="D44" s="55">
        <v>115003.8</v>
      </c>
      <c r="E44" s="33">
        <f t="shared" si="2"/>
        <v>0</v>
      </c>
      <c r="F44" s="17"/>
    </row>
    <row r="45" spans="1:6" ht="72" customHeight="1">
      <c r="A45" s="12" t="s">
        <v>93</v>
      </c>
      <c r="B45" s="26" t="s">
        <v>94</v>
      </c>
      <c r="C45" s="55">
        <v>332.5</v>
      </c>
      <c r="D45" s="55">
        <v>332.5</v>
      </c>
      <c r="E45" s="33">
        <f t="shared" si="2"/>
        <v>0</v>
      </c>
      <c r="F45" s="17"/>
    </row>
    <row r="46" spans="1:6" ht="69" customHeight="1">
      <c r="A46" s="12" t="s">
        <v>95</v>
      </c>
      <c r="B46" s="51" t="s">
        <v>96</v>
      </c>
      <c r="C46" s="55">
        <v>0.5</v>
      </c>
      <c r="D46" s="55">
        <v>0.5</v>
      </c>
      <c r="E46" s="33">
        <f t="shared" si="2"/>
        <v>0</v>
      </c>
      <c r="F46" s="17"/>
    </row>
    <row r="47" spans="1:6" ht="81.75" customHeight="1">
      <c r="A47" s="36" t="s">
        <v>97</v>
      </c>
      <c r="B47" s="35" t="s">
        <v>98</v>
      </c>
      <c r="C47" s="55">
        <v>451.5</v>
      </c>
      <c r="D47" s="55">
        <v>451.5</v>
      </c>
      <c r="E47" s="33">
        <f t="shared" si="2"/>
        <v>0</v>
      </c>
      <c r="F47" s="17"/>
    </row>
    <row r="48" spans="1:6" ht="112.5" customHeight="1">
      <c r="A48" s="12" t="s">
        <v>99</v>
      </c>
      <c r="B48" s="35" t="s">
        <v>100</v>
      </c>
      <c r="C48" s="56">
        <v>4581.7</v>
      </c>
      <c r="D48" s="56">
        <v>4581.7</v>
      </c>
      <c r="E48" s="33">
        <f t="shared" si="2"/>
        <v>0</v>
      </c>
      <c r="F48" s="17"/>
    </row>
    <row r="49" spans="1:6" ht="36" customHeight="1">
      <c r="A49" s="12" t="s">
        <v>101</v>
      </c>
      <c r="B49" s="26" t="s">
        <v>102</v>
      </c>
      <c r="C49" s="55">
        <v>1422.6</v>
      </c>
      <c r="D49" s="55">
        <v>1422.6</v>
      </c>
      <c r="E49" s="33">
        <f t="shared" si="2"/>
        <v>0</v>
      </c>
      <c r="F49" s="17"/>
    </row>
    <row r="50" spans="1:6" ht="26.25" customHeight="1">
      <c r="A50" s="13" t="s">
        <v>45</v>
      </c>
      <c r="B50" s="27" t="s">
        <v>23</v>
      </c>
      <c r="C50" s="53">
        <f>SUM(C51:C51)</f>
        <v>208.3</v>
      </c>
      <c r="D50" s="53">
        <f>SUM(D51:D51)</f>
        <v>208.3</v>
      </c>
      <c r="E50" s="33">
        <f t="shared" si="2"/>
        <v>0</v>
      </c>
      <c r="F50" s="17"/>
    </row>
    <row r="51" spans="1:6" ht="41.4" customHeight="1">
      <c r="A51" s="11" t="s">
        <v>103</v>
      </c>
      <c r="B51" s="15" t="s">
        <v>104</v>
      </c>
      <c r="C51" s="55">
        <v>208.3</v>
      </c>
      <c r="D51" s="55">
        <v>208.3</v>
      </c>
      <c r="E51" s="33">
        <f t="shared" si="2"/>
        <v>0</v>
      </c>
      <c r="F51" s="17"/>
    </row>
    <row r="52" spans="1:6" ht="30" customHeight="1">
      <c r="A52" s="13" t="s">
        <v>47</v>
      </c>
      <c r="B52" s="28" t="s">
        <v>48</v>
      </c>
      <c r="C52" s="60">
        <f>SUM(C53)</f>
        <v>0</v>
      </c>
      <c r="D52" s="60">
        <f>SUM(D53)</f>
        <v>3000</v>
      </c>
      <c r="E52" s="30">
        <f t="shared" si="2"/>
        <v>3000</v>
      </c>
      <c r="F52" s="17"/>
    </row>
    <row r="53" spans="1:6" ht="39.75" customHeight="1">
      <c r="A53" s="14" t="s">
        <v>105</v>
      </c>
      <c r="B53" s="16" t="s">
        <v>106</v>
      </c>
      <c r="C53" s="55">
        <v>0</v>
      </c>
      <c r="D53" s="55">
        <v>3000</v>
      </c>
      <c r="E53" s="33">
        <f t="shared" ref="E53" si="3">SUM(D53-C53)</f>
        <v>3000</v>
      </c>
      <c r="F53" s="41" t="s">
        <v>49</v>
      </c>
    </row>
    <row r="54" spans="1:6" ht="24.75" customHeight="1">
      <c r="A54" s="14" t="s">
        <v>24</v>
      </c>
      <c r="B54" s="27" t="s">
        <v>25</v>
      </c>
      <c r="C54" s="53">
        <f>C7+C32</f>
        <v>403218.49999999994</v>
      </c>
      <c r="D54" s="53">
        <f>D7+D32</f>
        <v>433352.60000000003</v>
      </c>
      <c r="E54" s="30">
        <f t="shared" si="2"/>
        <v>30134.100000000093</v>
      </c>
      <c r="F54" s="17"/>
    </row>
  </sheetData>
  <mergeCells count="8">
    <mergeCell ref="A4:A5"/>
    <mergeCell ref="B4:B5"/>
    <mergeCell ref="F4:F5"/>
    <mergeCell ref="B1:G1"/>
    <mergeCell ref="B2:F2"/>
    <mergeCell ref="D4:D5"/>
    <mergeCell ref="C4:C5"/>
    <mergeCell ref="E4:E5"/>
  </mergeCells>
  <phoneticPr fontId="0" type="noConversion"/>
  <printOptions horizontalCentered="1"/>
  <pageMargins left="0.59055118110236227" right="0.39370078740157483" top="0.59055118110236227" bottom="0.59055118110236227" header="0" footer="0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Усть-Кубинского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Финансовое управление</dc:creator>
  <cp:lastModifiedBy>МорозоваГ</cp:lastModifiedBy>
  <cp:lastPrinted>2023-03-14T06:10:12Z</cp:lastPrinted>
  <dcterms:created xsi:type="dcterms:W3CDTF">2004-11-16T07:15:49Z</dcterms:created>
  <dcterms:modified xsi:type="dcterms:W3CDTF">2023-03-14T10:52:40Z</dcterms:modified>
</cp:coreProperties>
</file>